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nrks\Downloads\"/>
    </mc:Choice>
  </mc:AlternateContent>
  <xr:revisionPtr revIDLastSave="0" documentId="13_ncr:1_{DB708C57-0799-445C-B9B8-45E73A531147}" xr6:coauthVersionLast="47" xr6:coauthVersionMax="47" xr10:uidLastSave="{00000000-0000-0000-0000-000000000000}"/>
  <bookViews>
    <workbookView xWindow="380" yWindow="380" windowWidth="20850" windowHeight="128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1" l="1"/>
  <c r="AB27" i="1"/>
  <c r="Q27" i="1"/>
  <c r="R27" i="1"/>
  <c r="AT27" i="1"/>
  <c r="AR27" i="1"/>
  <c r="AP27" i="1"/>
  <c r="AN27" i="1"/>
  <c r="AL27" i="1"/>
  <c r="AJ27" i="1"/>
  <c r="AH27" i="1"/>
  <c r="AF27" i="1"/>
  <c r="AD27" i="1"/>
  <c r="Z27" i="1"/>
  <c r="X27" i="1"/>
  <c r="V27" i="1"/>
  <c r="T27" i="1"/>
  <c r="P27" i="1"/>
  <c r="N27" i="1"/>
  <c r="L27" i="1"/>
  <c r="J27" i="1"/>
  <c r="H27" i="1"/>
  <c r="F27" i="1"/>
  <c r="D27" i="1"/>
  <c r="E27" i="1"/>
  <c r="G27" i="1"/>
  <c r="I27" i="1"/>
  <c r="K27" i="1"/>
  <c r="M27" i="1"/>
  <c r="O27" i="1"/>
  <c r="S27" i="1"/>
  <c r="U27" i="1"/>
  <c r="W27" i="1"/>
  <c r="Y27" i="1"/>
  <c r="AC27" i="1"/>
  <c r="AE27" i="1"/>
  <c r="AG27" i="1"/>
  <c r="AI27" i="1"/>
  <c r="AK27" i="1"/>
  <c r="AM27" i="1"/>
  <c r="AO27" i="1"/>
  <c r="AQ27" i="1"/>
  <c r="AS27" i="1"/>
  <c r="C27" i="1"/>
  <c r="AR26" i="1"/>
  <c r="AQ26" i="1"/>
  <c r="AP26" i="1"/>
  <c r="AO26" i="1"/>
  <c r="T26" i="1"/>
  <c r="S26" i="1"/>
  <c r="P26" i="1"/>
  <c r="O26" i="1"/>
  <c r="J26" i="1"/>
  <c r="I26" i="1"/>
  <c r="H26" i="1"/>
  <c r="AY17" i="1"/>
  <c r="AY18" i="1"/>
  <c r="AY19" i="1"/>
  <c r="AY20" i="1"/>
  <c r="AY21" i="1"/>
  <c r="AY22" i="1"/>
  <c r="AY23" i="1"/>
  <c r="AY24" i="1"/>
  <c r="AY16" i="1"/>
  <c r="AY4" i="1"/>
  <c r="AY5" i="1"/>
  <c r="AY6" i="1"/>
  <c r="AY7" i="1"/>
  <c r="AY8" i="1"/>
  <c r="AY9" i="1"/>
  <c r="AY10" i="1"/>
  <c r="AY11" i="1"/>
  <c r="AY12" i="1"/>
  <c r="AY13" i="1"/>
  <c r="AY14" i="1"/>
  <c r="AY3" i="1"/>
  <c r="AV4" i="1"/>
  <c r="AV5" i="1"/>
  <c r="AV6" i="1"/>
  <c r="AV7" i="1"/>
  <c r="AV8" i="1"/>
  <c r="AV9" i="1"/>
  <c r="AV10" i="1"/>
  <c r="AV11" i="1"/>
  <c r="AV12" i="1"/>
  <c r="AV13" i="1"/>
  <c r="AV14" i="1"/>
  <c r="AV16" i="1"/>
  <c r="AV17" i="1"/>
  <c r="AV18" i="1"/>
  <c r="AV19" i="1"/>
  <c r="AV20" i="1"/>
  <c r="AV21" i="1"/>
  <c r="AV22" i="1"/>
  <c r="AV23" i="1"/>
  <c r="AV24" i="1"/>
  <c r="AU4" i="1"/>
  <c r="AU5" i="1"/>
  <c r="AU6" i="1"/>
  <c r="AU7" i="1"/>
  <c r="AU8" i="1"/>
  <c r="AU9" i="1"/>
  <c r="AU10" i="1"/>
  <c r="AU11" i="1"/>
  <c r="AU12" i="1"/>
  <c r="AU13" i="1"/>
  <c r="AU14" i="1"/>
  <c r="AU16" i="1"/>
  <c r="AU17" i="1"/>
  <c r="AU18" i="1"/>
  <c r="AU19" i="1"/>
  <c r="AU20" i="1"/>
  <c r="AU21" i="1"/>
  <c r="AU22" i="1"/>
  <c r="AU23" i="1"/>
  <c r="AU24" i="1"/>
  <c r="AV3" i="1"/>
  <c r="AU3" i="1"/>
  <c r="AT26" i="1"/>
  <c r="AD26" i="1"/>
  <c r="AE26" i="1"/>
  <c r="AF26" i="1"/>
  <c r="AG26" i="1"/>
  <c r="AH26" i="1"/>
  <c r="AI26" i="1"/>
  <c r="AJ26" i="1"/>
  <c r="AK26" i="1"/>
  <c r="AL26" i="1"/>
  <c r="AM26" i="1"/>
  <c r="AN26" i="1"/>
  <c r="AB26" i="1"/>
  <c r="R26" i="1"/>
  <c r="V26" i="1"/>
  <c r="W26" i="1"/>
  <c r="X26" i="1"/>
  <c r="Y26" i="1"/>
  <c r="Z26" i="1"/>
  <c r="U26" i="1"/>
  <c r="F26" i="1"/>
  <c r="G26" i="1"/>
  <c r="K26" i="1"/>
  <c r="L26" i="1"/>
  <c r="M26" i="1"/>
  <c r="N26" i="1"/>
  <c r="D26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B25" i="1"/>
  <c r="T25" i="1"/>
  <c r="U25" i="1"/>
  <c r="V25" i="1"/>
  <c r="W25" i="1"/>
  <c r="X25" i="1"/>
  <c r="Y25" i="1"/>
  <c r="Z25" i="1"/>
  <c r="R25" i="1"/>
  <c r="F25" i="1"/>
  <c r="G25" i="1"/>
  <c r="H25" i="1"/>
  <c r="I25" i="1"/>
  <c r="J25" i="1"/>
  <c r="K25" i="1"/>
  <c r="L25" i="1"/>
  <c r="M25" i="1"/>
  <c r="N25" i="1"/>
  <c r="O25" i="1"/>
  <c r="P25" i="1"/>
  <c r="D25" i="1"/>
  <c r="E26" i="1" l="1"/>
  <c r="Q26" i="1"/>
  <c r="AA26" i="1"/>
  <c r="AC26" i="1"/>
  <c r="AS26" i="1"/>
  <c r="C26" i="1"/>
  <c r="C25" i="1"/>
  <c r="E25" i="1"/>
  <c r="Q25" i="1"/>
  <c r="S25" i="1"/>
  <c r="AA25" i="1"/>
  <c r="AC25" i="1"/>
  <c r="AZ10" i="1" l="1"/>
  <c r="AZ21" i="1"/>
  <c r="AZ3" i="1"/>
  <c r="AZ4" i="1"/>
  <c r="AZ14" i="1"/>
  <c r="AZ19" i="1"/>
  <c r="AZ18" i="1"/>
  <c r="AZ13" i="1"/>
  <c r="AZ12" i="1"/>
  <c r="AZ11" i="1"/>
  <c r="AZ22" i="1"/>
  <c r="AZ24" i="1"/>
  <c r="AZ9" i="1"/>
  <c r="AZ8" i="1"/>
  <c r="AZ7" i="1"/>
  <c r="AZ23" i="1"/>
  <c r="AZ20" i="1"/>
  <c r="AZ6" i="1"/>
  <c r="AZ5" i="1"/>
  <c r="AZ17" i="1"/>
  <c r="AZ16" i="1"/>
</calcChain>
</file>

<file path=xl/sharedStrings.xml><?xml version="1.0" encoding="utf-8"?>
<sst xmlns="http://schemas.openxmlformats.org/spreadsheetml/2006/main" count="78" uniqueCount="78">
  <si>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</si>
  <si>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</si>
  <si>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</si>
  <si>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</si>
  <si>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</si>
  <si>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</si>
  <si>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</si>
  <si>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</si>
  <si>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</si>
  <si>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</si>
  <si>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</si>
  <si>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</si>
  <si>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</si>
  <si>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</si>
  <si>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</si>
  <si>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</si>
  <si>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</si>
  <si>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</si>
  <si>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</si>
  <si>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</si>
  <si>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</si>
  <si>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</si>
  <si>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anonymizer</t>
    <phoneticPr fontId="1"/>
  </si>
  <si>
    <t>a t t a c k e r</t>
    <phoneticPr fontId="1"/>
  </si>
  <si>
    <t>attack sum</t>
    <phoneticPr fontId="1"/>
  </si>
  <si>
    <t>attack top5</t>
    <phoneticPr fontId="1"/>
  </si>
  <si>
    <t>utility</t>
    <phoneticPr fontId="1"/>
  </si>
  <si>
    <t>total</t>
    <phoneticPr fontId="1"/>
  </si>
  <si>
    <t>total rank</t>
    <phoneticPr fontId="1"/>
  </si>
  <si>
    <t>attack rank</t>
    <phoneticPr fontId="1"/>
  </si>
  <si>
    <t>anonymity</t>
    <phoneticPr fontId="1"/>
  </si>
  <si>
    <t>01i</t>
    <phoneticPr fontId="1"/>
  </si>
  <si>
    <t>01d</t>
    <phoneticPr fontId="1"/>
  </si>
  <si>
    <t>02i</t>
    <phoneticPr fontId="1"/>
  </si>
  <si>
    <t>02d</t>
    <phoneticPr fontId="1"/>
  </si>
  <si>
    <t>03i</t>
    <phoneticPr fontId="1"/>
  </si>
  <si>
    <t>03d</t>
    <phoneticPr fontId="1"/>
  </si>
  <si>
    <t>04i</t>
    <phoneticPr fontId="1"/>
  </si>
  <si>
    <t>04d</t>
    <phoneticPr fontId="1"/>
  </si>
  <si>
    <t>05i</t>
    <phoneticPr fontId="1"/>
  </si>
  <si>
    <t>05d</t>
    <phoneticPr fontId="1"/>
  </si>
  <si>
    <t>06i</t>
    <phoneticPr fontId="1"/>
  </si>
  <si>
    <t>06d</t>
    <phoneticPr fontId="1"/>
  </si>
  <si>
    <t>07i</t>
    <phoneticPr fontId="1"/>
  </si>
  <si>
    <t>07d</t>
    <phoneticPr fontId="1"/>
  </si>
  <si>
    <t>08i</t>
    <phoneticPr fontId="1"/>
  </si>
  <si>
    <t>08d</t>
    <phoneticPr fontId="1"/>
  </si>
  <si>
    <t>09i</t>
    <phoneticPr fontId="1"/>
  </si>
  <si>
    <t>09d</t>
    <phoneticPr fontId="1"/>
  </si>
  <si>
    <t>10i</t>
    <phoneticPr fontId="1"/>
  </si>
  <si>
    <t>10d</t>
    <phoneticPr fontId="1"/>
  </si>
  <si>
    <t>11i</t>
    <phoneticPr fontId="1"/>
  </si>
  <si>
    <t>11d</t>
    <phoneticPr fontId="1"/>
  </si>
  <si>
    <t>12i</t>
    <phoneticPr fontId="1"/>
  </si>
  <si>
    <t>12d</t>
    <phoneticPr fontId="1"/>
  </si>
  <si>
    <t>13i</t>
    <phoneticPr fontId="1"/>
  </si>
  <si>
    <t>13d</t>
    <phoneticPr fontId="1"/>
  </si>
  <si>
    <t>14i</t>
    <phoneticPr fontId="1"/>
  </si>
  <si>
    <t>14d</t>
    <phoneticPr fontId="1"/>
  </si>
  <si>
    <t>15i</t>
    <phoneticPr fontId="1"/>
  </si>
  <si>
    <t>15d</t>
    <phoneticPr fontId="1"/>
  </si>
  <si>
    <t>16i</t>
    <phoneticPr fontId="1"/>
  </si>
  <si>
    <t>16d</t>
    <phoneticPr fontId="1"/>
  </si>
  <si>
    <t>17i</t>
    <phoneticPr fontId="1"/>
  </si>
  <si>
    <t>17d</t>
    <phoneticPr fontId="1"/>
  </si>
  <si>
    <t>18i</t>
    <phoneticPr fontId="1"/>
  </si>
  <si>
    <t>18d</t>
    <phoneticPr fontId="1"/>
  </si>
  <si>
    <t>19i</t>
    <phoneticPr fontId="1"/>
  </si>
  <si>
    <t>19d</t>
    <phoneticPr fontId="1"/>
  </si>
  <si>
    <t>20i</t>
    <phoneticPr fontId="1"/>
  </si>
  <si>
    <t>20d</t>
    <phoneticPr fontId="1"/>
  </si>
  <si>
    <t>21i</t>
    <phoneticPr fontId="1"/>
  </si>
  <si>
    <t>21d</t>
    <phoneticPr fontId="1"/>
  </si>
  <si>
    <t>22i</t>
    <phoneticPr fontId="1"/>
  </si>
  <si>
    <t>22d</t>
    <phoneticPr fontId="1"/>
  </si>
  <si>
    <t>ano_i</t>
    <phoneticPr fontId="1"/>
  </si>
  <si>
    <t>ano_d</t>
    <phoneticPr fontId="1"/>
  </si>
  <si>
    <t>num of 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</si>
</sst>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3" borderId="1" xfId="0" quotePrefix="1" applyFill="1" applyBorder="1"/>
    <xf numFmtId="1" fontId="0" fillId="4" borderId="1" xfId="0" quotePrefix="1" applyNumberFormat="1" applyFill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5" borderId="1" xfId="0" applyFill="1" applyBorder="1"/>
    <xf numFmtId="0" fontId="0" fillId="2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/>
    <xf numFmtId="0" fontId="0" fillId="6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 textRotation="255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9"/>
  <sheetViews>
    <sheetView tabSelected="1" zoomScale="60" zoomScaleNormal="60" workbookViewId="0">
      <selection activeCell="M18" sqref="M18"/>
    </sheetView>
  </sheetViews>
  <sheetFormatPr defaultRowHeight="18"/>
  <cols>
    <col min="1" max="1" width="5.08203125" bestFit="1" customWidth="1"/>
    <col min="2" max="2" width="5.25" style="1" customWidth="1"/>
    <col min="3" max="3" width="4.5" bestFit="1" customWidth="1"/>
    <col min="4" max="4" width="4.5" customWidth="1"/>
    <col min="5" max="5" width="4.5" bestFit="1" customWidth="1"/>
    <col min="6" max="6" width="4.5" customWidth="1"/>
    <col min="7" max="7" width="4.5" bestFit="1" customWidth="1"/>
    <col min="8" max="8" width="4.5" customWidth="1"/>
    <col min="9" max="9" width="4.5" bestFit="1" customWidth="1"/>
    <col min="10" max="10" width="4.5" customWidth="1"/>
    <col min="11" max="11" width="4.5" bestFit="1" customWidth="1"/>
    <col min="12" max="12" width="4.5" customWidth="1"/>
    <col min="13" max="13" width="4.5" bestFit="1" customWidth="1"/>
    <col min="14" max="14" width="4.5" customWidth="1"/>
    <col min="15" max="15" width="4.5" bestFit="1" customWidth="1"/>
    <col min="16" max="16" width="4.5" customWidth="1"/>
    <col min="17" max="17" width="4.5" bestFit="1" customWidth="1"/>
    <col min="18" max="18" width="4.5" customWidth="1"/>
    <col min="19" max="19" width="4.5" bestFit="1" customWidth="1"/>
    <col min="20" max="20" width="4.5" customWidth="1"/>
    <col min="21" max="21" width="4.5" bestFit="1" customWidth="1"/>
    <col min="22" max="22" width="4.5" customWidth="1"/>
    <col min="23" max="23" width="4.5" bestFit="1" customWidth="1"/>
    <col min="24" max="24" width="4.5" customWidth="1"/>
    <col min="25" max="25" width="4.5" bestFit="1" customWidth="1"/>
    <col min="26" max="26" width="4.5" customWidth="1"/>
    <col min="27" max="27" width="4.5" bestFit="1" customWidth="1"/>
    <col min="28" max="28" width="4.5" customWidth="1"/>
    <col min="29" max="29" width="4.5" bestFit="1" customWidth="1"/>
    <col min="30" max="30" width="4.5" customWidth="1"/>
    <col min="31" max="31" width="4.5" bestFit="1" customWidth="1"/>
    <col min="32" max="32" width="4.5" customWidth="1"/>
    <col min="33" max="33" width="4.5" bestFit="1" customWidth="1"/>
    <col min="34" max="34" width="4.5" customWidth="1"/>
    <col min="35" max="35" width="4.5" bestFit="1" customWidth="1"/>
    <col min="36" max="36" width="4.5" customWidth="1"/>
    <col min="37" max="37" width="4.5" bestFit="1" customWidth="1"/>
    <col min="38" max="38" width="4.5" customWidth="1"/>
    <col min="39" max="39" width="4.5" bestFit="1" customWidth="1"/>
    <col min="40" max="40" width="4.5" customWidth="1"/>
    <col min="41" max="41" width="4.5" bestFit="1" customWidth="1"/>
    <col min="42" max="42" width="4.5" customWidth="1"/>
    <col min="43" max="43" width="4.5" bestFit="1" customWidth="1"/>
    <col min="44" max="44" width="4.5" customWidth="1"/>
    <col min="45" max="45" width="4.5" bestFit="1" customWidth="1"/>
    <col min="46" max="47" width="6.08203125" bestFit="1" customWidth="1"/>
    <col min="48" max="49" width="6.08203125" customWidth="1"/>
    <col min="50" max="52" width="0" hidden="1" customWidth="1"/>
  </cols>
  <sheetData>
    <row r="1" spans="1:53">
      <c r="A1" s="6"/>
      <c r="B1" s="3"/>
      <c r="C1" s="20" t="s">
        <v>23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"/>
      <c r="AV1" s="2"/>
      <c r="AW1" s="2"/>
      <c r="AX1" s="2"/>
      <c r="AY1" s="2"/>
      <c r="AZ1" s="2"/>
      <c r="BA1" s="2"/>
    </row>
    <row r="2" spans="1:53">
      <c r="A2" s="6"/>
      <c r="B2" s="3"/>
      <c r="C2" s="4" t="s">
        <v>31</v>
      </c>
      <c r="D2" s="4" t="s">
        <v>32</v>
      </c>
      <c r="E2" s="4" t="s">
        <v>33</v>
      </c>
      <c r="F2" s="4" t="s">
        <v>34</v>
      </c>
      <c r="G2" s="4" t="s">
        <v>35</v>
      </c>
      <c r="H2" s="4" t="s">
        <v>36</v>
      </c>
      <c r="I2" s="4" t="s">
        <v>37</v>
      </c>
      <c r="J2" s="4" t="s">
        <v>38</v>
      </c>
      <c r="K2" s="4" t="s">
        <v>39</v>
      </c>
      <c r="L2" s="4" t="s">
        <v>40</v>
      </c>
      <c r="M2" s="4" t="s">
        <v>41</v>
      </c>
      <c r="N2" s="4" t="s">
        <v>42</v>
      </c>
      <c r="O2" s="4" t="s">
        <v>43</v>
      </c>
      <c r="P2" s="4" t="s">
        <v>44</v>
      </c>
      <c r="Q2" s="4" t="s">
        <v>45</v>
      </c>
      <c r="R2" s="4" t="s">
        <v>46</v>
      </c>
      <c r="S2" s="4" t="s">
        <v>47</v>
      </c>
      <c r="T2" s="4" t="s">
        <v>48</v>
      </c>
      <c r="U2" s="4" t="s">
        <v>49</v>
      </c>
      <c r="V2" s="4" t="s">
        <v>50</v>
      </c>
      <c r="W2" s="4" t="s">
        <v>51</v>
      </c>
      <c r="X2" s="4" t="s">
        <v>52</v>
      </c>
      <c r="Y2" s="4" t="s">
        <v>53</v>
      </c>
      <c r="Z2" s="4" t="s">
        <v>54</v>
      </c>
      <c r="AA2" s="4" t="s">
        <v>55</v>
      </c>
      <c r="AB2" s="4" t="s">
        <v>56</v>
      </c>
      <c r="AC2" s="4" t="s">
        <v>57</v>
      </c>
      <c r="AD2" s="4" t="s">
        <v>58</v>
      </c>
      <c r="AE2" s="4" t="s">
        <v>59</v>
      </c>
      <c r="AF2" s="4" t="s">
        <v>60</v>
      </c>
      <c r="AG2" s="4" t="s">
        <v>61</v>
      </c>
      <c r="AH2" s="4" t="s">
        <v>62</v>
      </c>
      <c r="AI2" s="4" t="s">
        <v>63</v>
      </c>
      <c r="AJ2" s="4" t="s">
        <v>64</v>
      </c>
      <c r="AK2" s="4" t="s">
        <v>65</v>
      </c>
      <c r="AL2" s="4" t="s">
        <v>66</v>
      </c>
      <c r="AM2" s="4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4" t="s">
        <v>73</v>
      </c>
      <c r="AT2" s="4" t="s">
        <v>74</v>
      </c>
      <c r="AU2" s="15" t="s">
        <v>75</v>
      </c>
      <c r="AV2" s="15" t="s">
        <v>76</v>
      </c>
      <c r="AW2" s="2" t="s">
        <v>30</v>
      </c>
      <c r="AX2" s="7" t="s">
        <v>26</v>
      </c>
      <c r="AY2" s="7" t="s">
        <v>27</v>
      </c>
      <c r="AZ2" s="7" t="s">
        <v>28</v>
      </c>
      <c r="BA2" s="7" t="s">
        <v>77</v>
      </c>
    </row>
    <row r="3" spans="1:53">
      <c r="A3" s="16" t="s">
        <v>22</v>
      </c>
      <c r="B3" s="5" t="s">
        <v>0</v>
      </c>
      <c r="C3" s="10">
        <v>0</v>
      </c>
      <c r="D3" s="10">
        <v>0</v>
      </c>
      <c r="E3" s="8">
        <v>13</v>
      </c>
      <c r="F3" s="8">
        <v>15</v>
      </c>
      <c r="G3" s="8">
        <v>1</v>
      </c>
      <c r="H3" s="8">
        <v>13</v>
      </c>
      <c r="I3" s="8">
        <v>0</v>
      </c>
      <c r="J3" s="8">
        <v>14</v>
      </c>
      <c r="K3" s="8">
        <v>1</v>
      </c>
      <c r="L3" s="8">
        <v>12</v>
      </c>
      <c r="M3" s="8">
        <v>3</v>
      </c>
      <c r="N3" s="8">
        <v>14</v>
      </c>
      <c r="O3" s="8">
        <v>0</v>
      </c>
      <c r="P3" s="8">
        <v>20</v>
      </c>
      <c r="Q3" s="6">
        <v>0</v>
      </c>
      <c r="R3" s="6">
        <v>0</v>
      </c>
      <c r="S3" s="8">
        <v>1</v>
      </c>
      <c r="T3" s="8">
        <v>18</v>
      </c>
      <c r="U3" s="8">
        <v>5</v>
      </c>
      <c r="V3" s="8">
        <v>18</v>
      </c>
      <c r="W3" s="8">
        <v>9</v>
      </c>
      <c r="X3" s="8">
        <v>17</v>
      </c>
      <c r="Y3" s="8">
        <v>8</v>
      </c>
      <c r="Z3" s="8">
        <v>10</v>
      </c>
      <c r="AA3" s="6">
        <v>0</v>
      </c>
      <c r="AB3" s="6">
        <v>0</v>
      </c>
      <c r="AC3" s="14">
        <v>3</v>
      </c>
      <c r="AD3" s="14">
        <v>14</v>
      </c>
      <c r="AE3" s="14">
        <v>4</v>
      </c>
      <c r="AF3" s="14">
        <v>18</v>
      </c>
      <c r="AG3" s="14">
        <v>41</v>
      </c>
      <c r="AH3" s="11">
        <v>27</v>
      </c>
      <c r="AI3" s="14">
        <v>4</v>
      </c>
      <c r="AJ3" s="14">
        <v>10</v>
      </c>
      <c r="AK3" s="14">
        <v>4</v>
      </c>
      <c r="AL3" s="14">
        <v>14</v>
      </c>
      <c r="AM3" s="14">
        <v>0</v>
      </c>
      <c r="AN3" s="14">
        <v>5</v>
      </c>
      <c r="AO3" s="11">
        <v>42</v>
      </c>
      <c r="AP3" s="11">
        <v>27</v>
      </c>
      <c r="AQ3" s="8">
        <v>7</v>
      </c>
      <c r="AR3" s="8">
        <v>20</v>
      </c>
      <c r="AS3" s="8">
        <v>14</v>
      </c>
      <c r="AT3" s="8">
        <v>15</v>
      </c>
      <c r="AU3" s="15">
        <f>50-MAX(C3,E3,G3,I3,K3,M3,O3,Q3,S3,U3,W3,Y3,AA3,AC3,AE3,AG3,AI3,AK3,AM3,AO3,AQ3,AS3)</f>
        <v>8</v>
      </c>
      <c r="AV3" s="15">
        <f>50-MAX(D3,F3,H3,J3,L3,N3,P3,R3,T3,V3,X3,Z3,AB3,AD3,AF3,AH3,AJ3,AL3,AN3,AP3,AR3,AT3)</f>
        <v>23</v>
      </c>
      <c r="AW3" s="2">
        <v>31</v>
      </c>
      <c r="AX3" s="13">
        <v>91.02</v>
      </c>
      <c r="AY3" s="2">
        <f>MAX(0,AW3+AX3-IF(AW3&lt;50,2*(50-AW3),)-IF(AX3&lt;50,2*(50-AX3),))</f>
        <v>84.02</v>
      </c>
      <c r="AZ3" s="7">
        <f>RANK(AY3,AY$3:AY$24)</f>
        <v>13</v>
      </c>
      <c r="BA3" s="2">
        <v>20</v>
      </c>
    </row>
    <row r="4" spans="1:53">
      <c r="A4" s="16"/>
      <c r="B4" s="5" t="s">
        <v>1</v>
      </c>
      <c r="C4" s="8">
        <v>23</v>
      </c>
      <c r="D4" s="8">
        <v>10</v>
      </c>
      <c r="E4" s="10">
        <v>0</v>
      </c>
      <c r="F4" s="10">
        <v>0</v>
      </c>
      <c r="G4" s="8">
        <v>2</v>
      </c>
      <c r="H4" s="8">
        <v>11</v>
      </c>
      <c r="I4" s="8">
        <v>0</v>
      </c>
      <c r="J4" s="8">
        <v>12</v>
      </c>
      <c r="K4" s="8">
        <v>0</v>
      </c>
      <c r="L4" s="8">
        <v>13</v>
      </c>
      <c r="M4" s="8">
        <v>0</v>
      </c>
      <c r="N4" s="8">
        <v>15</v>
      </c>
      <c r="O4" s="8">
        <v>1</v>
      </c>
      <c r="P4" s="8">
        <v>15</v>
      </c>
      <c r="Q4" s="6">
        <v>0</v>
      </c>
      <c r="R4" s="6">
        <v>0</v>
      </c>
      <c r="S4" s="8">
        <v>0</v>
      </c>
      <c r="T4" s="8">
        <v>14</v>
      </c>
      <c r="U4" s="8">
        <v>2</v>
      </c>
      <c r="V4" s="8">
        <v>14</v>
      </c>
      <c r="W4" s="8">
        <v>6</v>
      </c>
      <c r="X4" s="8">
        <v>15</v>
      </c>
      <c r="Y4" s="8">
        <v>4</v>
      </c>
      <c r="Z4" s="8">
        <v>18</v>
      </c>
      <c r="AA4" s="6">
        <v>0</v>
      </c>
      <c r="AB4" s="6">
        <v>0</v>
      </c>
      <c r="AC4" s="14">
        <v>0</v>
      </c>
      <c r="AD4" s="14">
        <v>14</v>
      </c>
      <c r="AE4" s="14">
        <v>1</v>
      </c>
      <c r="AF4" s="14">
        <v>10</v>
      </c>
      <c r="AG4" s="14">
        <v>34</v>
      </c>
      <c r="AH4" s="14">
        <v>17</v>
      </c>
      <c r="AI4" s="14">
        <v>2</v>
      </c>
      <c r="AJ4" s="14">
        <v>13</v>
      </c>
      <c r="AK4" s="14">
        <v>0</v>
      </c>
      <c r="AL4" s="14">
        <v>15</v>
      </c>
      <c r="AM4" s="14">
        <v>1</v>
      </c>
      <c r="AN4" s="14">
        <v>9</v>
      </c>
      <c r="AO4" s="11">
        <v>35</v>
      </c>
      <c r="AP4" s="11">
        <v>20</v>
      </c>
      <c r="AQ4" s="8">
        <v>3</v>
      </c>
      <c r="AR4" s="8">
        <v>13</v>
      </c>
      <c r="AS4" s="8">
        <v>5</v>
      </c>
      <c r="AT4" s="8">
        <v>14</v>
      </c>
      <c r="AU4" s="15">
        <f t="shared" ref="AU4:AU24" si="0">50-MAX(C4,E4,G4,I4,K4,M4,O4,Q4,S4,U4,W4,Y4,AA4,AC4,AE4,AG4,AI4,AK4,AM4,AO4,AQ4,AS4)</f>
        <v>15</v>
      </c>
      <c r="AV4" s="15">
        <f t="shared" ref="AV4:AV24" si="1">50-MAX(D4,F4,H4,J4,L4,N4,P4,R4,T4,V4,X4,Z4,AB4,AD4,AF4,AH4,AJ4,AL4,AN4,AP4,AR4,AT4)</f>
        <v>30</v>
      </c>
      <c r="AW4" s="2">
        <v>45</v>
      </c>
      <c r="AX4" s="13">
        <v>83.69</v>
      </c>
      <c r="AY4" s="2">
        <f t="shared" ref="AY4:AY14" si="2">MAX(0,AW4+AX4-IF(AW4&lt;50,2*(50-AW4),)-IF(AX4&lt;50,2*(50-AX4),))</f>
        <v>118.69</v>
      </c>
      <c r="AZ4" s="7">
        <f t="shared" ref="AZ4:AZ24" si="3">RANK(AY4,AY$3:AY$24)</f>
        <v>10</v>
      </c>
      <c r="BA4" s="2">
        <v>14</v>
      </c>
    </row>
    <row r="5" spans="1:53">
      <c r="A5" s="16"/>
      <c r="B5" s="5" t="s">
        <v>2</v>
      </c>
      <c r="C5" s="8">
        <v>16</v>
      </c>
      <c r="D5" s="8">
        <v>24</v>
      </c>
      <c r="E5" s="8">
        <v>19</v>
      </c>
      <c r="F5" s="8">
        <v>19</v>
      </c>
      <c r="G5" s="10">
        <v>0</v>
      </c>
      <c r="H5" s="10">
        <v>0</v>
      </c>
      <c r="I5" s="8">
        <v>13</v>
      </c>
      <c r="J5" s="8">
        <v>12</v>
      </c>
      <c r="K5" s="8">
        <v>9</v>
      </c>
      <c r="L5" s="8">
        <v>23</v>
      </c>
      <c r="M5" s="8">
        <v>15</v>
      </c>
      <c r="N5" s="8">
        <v>19</v>
      </c>
      <c r="O5" s="8">
        <v>2</v>
      </c>
      <c r="P5" s="8">
        <v>19</v>
      </c>
      <c r="Q5" s="6">
        <v>0</v>
      </c>
      <c r="R5" s="6">
        <v>0</v>
      </c>
      <c r="S5" s="8">
        <v>8</v>
      </c>
      <c r="T5" s="8">
        <v>18</v>
      </c>
      <c r="U5" s="8">
        <v>10</v>
      </c>
      <c r="V5" s="8">
        <v>15</v>
      </c>
      <c r="W5" s="8">
        <v>22</v>
      </c>
      <c r="X5" s="8">
        <v>13</v>
      </c>
      <c r="Y5" s="8">
        <v>10</v>
      </c>
      <c r="Z5" s="8">
        <v>20</v>
      </c>
      <c r="AA5" s="6">
        <v>0</v>
      </c>
      <c r="AB5" s="6">
        <v>0</v>
      </c>
      <c r="AC5" s="14">
        <v>2</v>
      </c>
      <c r="AD5" s="14">
        <v>15</v>
      </c>
      <c r="AE5" s="14">
        <v>11</v>
      </c>
      <c r="AF5" s="14">
        <v>21</v>
      </c>
      <c r="AG5" s="14">
        <v>31</v>
      </c>
      <c r="AH5" s="14">
        <v>27</v>
      </c>
      <c r="AI5" s="14">
        <v>15</v>
      </c>
      <c r="AJ5" s="14">
        <v>21</v>
      </c>
      <c r="AK5" s="14">
        <v>10</v>
      </c>
      <c r="AL5" s="14">
        <v>19</v>
      </c>
      <c r="AM5" s="14">
        <v>3</v>
      </c>
      <c r="AN5" s="14">
        <v>3</v>
      </c>
      <c r="AO5" s="11">
        <v>41</v>
      </c>
      <c r="AP5" s="11">
        <v>28</v>
      </c>
      <c r="AQ5" s="8">
        <v>14</v>
      </c>
      <c r="AR5" s="8">
        <v>24</v>
      </c>
      <c r="AS5" s="8">
        <v>10</v>
      </c>
      <c r="AT5" s="8">
        <v>14</v>
      </c>
      <c r="AU5" s="15">
        <f t="shared" si="0"/>
        <v>9</v>
      </c>
      <c r="AV5" s="15">
        <f t="shared" si="1"/>
        <v>22</v>
      </c>
      <c r="AW5" s="2">
        <v>31</v>
      </c>
      <c r="AX5" s="13">
        <v>76.760000000000005</v>
      </c>
      <c r="AY5" s="2">
        <f t="shared" si="2"/>
        <v>69.760000000000005</v>
      </c>
      <c r="AZ5" s="7">
        <f t="shared" si="3"/>
        <v>17</v>
      </c>
      <c r="BA5" s="2">
        <v>19</v>
      </c>
    </row>
    <row r="6" spans="1:53">
      <c r="A6" s="16"/>
      <c r="B6" s="5" t="s">
        <v>3</v>
      </c>
      <c r="C6" s="8">
        <v>3</v>
      </c>
      <c r="D6" s="11">
        <v>22</v>
      </c>
      <c r="E6" s="8">
        <v>4</v>
      </c>
      <c r="F6" s="8">
        <v>19</v>
      </c>
      <c r="G6" s="8">
        <v>1</v>
      </c>
      <c r="H6" s="8">
        <v>21</v>
      </c>
      <c r="I6" s="10">
        <v>0</v>
      </c>
      <c r="J6" s="10">
        <v>0</v>
      </c>
      <c r="K6" s="8">
        <v>10</v>
      </c>
      <c r="L6" s="8">
        <v>15</v>
      </c>
      <c r="M6" s="8">
        <v>3</v>
      </c>
      <c r="N6" s="8">
        <v>17</v>
      </c>
      <c r="O6" s="8">
        <v>1</v>
      </c>
      <c r="P6" s="8">
        <v>16</v>
      </c>
      <c r="Q6" s="6">
        <v>0</v>
      </c>
      <c r="R6" s="6">
        <v>0</v>
      </c>
      <c r="S6" s="8">
        <v>1</v>
      </c>
      <c r="T6" s="8">
        <v>20</v>
      </c>
      <c r="U6" s="8">
        <v>2</v>
      </c>
      <c r="V6" s="8">
        <v>14</v>
      </c>
      <c r="W6" s="8">
        <v>8</v>
      </c>
      <c r="X6" s="8">
        <v>19</v>
      </c>
      <c r="Y6" s="8">
        <v>9</v>
      </c>
      <c r="Z6" s="8">
        <v>18</v>
      </c>
      <c r="AA6" s="6">
        <v>0</v>
      </c>
      <c r="AB6" s="6">
        <v>0</v>
      </c>
      <c r="AC6" s="14">
        <v>4</v>
      </c>
      <c r="AD6" s="14">
        <v>13</v>
      </c>
      <c r="AE6" s="14">
        <v>1</v>
      </c>
      <c r="AF6" s="14">
        <v>12</v>
      </c>
      <c r="AG6" s="11">
        <v>12</v>
      </c>
      <c r="AH6" s="11">
        <v>22</v>
      </c>
      <c r="AI6" s="11">
        <v>12</v>
      </c>
      <c r="AJ6" s="14">
        <v>21</v>
      </c>
      <c r="AK6" s="14">
        <v>3</v>
      </c>
      <c r="AL6" s="14">
        <v>16</v>
      </c>
      <c r="AM6" s="14">
        <v>0</v>
      </c>
      <c r="AN6" s="14">
        <v>8</v>
      </c>
      <c r="AO6" s="14">
        <v>10</v>
      </c>
      <c r="AP6" s="14">
        <v>19</v>
      </c>
      <c r="AQ6" s="8">
        <v>1</v>
      </c>
      <c r="AR6" s="8">
        <v>16</v>
      </c>
      <c r="AS6" s="8">
        <v>4</v>
      </c>
      <c r="AT6" s="8">
        <v>11</v>
      </c>
      <c r="AU6" s="15">
        <f t="shared" si="0"/>
        <v>38</v>
      </c>
      <c r="AV6" s="15">
        <f t="shared" si="1"/>
        <v>28</v>
      </c>
      <c r="AW6" s="2">
        <v>66</v>
      </c>
      <c r="AX6" s="13">
        <v>69.099999999999994</v>
      </c>
      <c r="AY6" s="2">
        <f t="shared" si="2"/>
        <v>135.1</v>
      </c>
      <c r="AZ6" s="9">
        <f t="shared" si="3"/>
        <v>3</v>
      </c>
      <c r="BA6" s="2">
        <v>19</v>
      </c>
    </row>
    <row r="7" spans="1:53">
      <c r="A7" s="16"/>
      <c r="B7" s="5" t="s">
        <v>4</v>
      </c>
      <c r="C7" s="8">
        <v>27</v>
      </c>
      <c r="D7" s="8">
        <v>20</v>
      </c>
      <c r="E7" s="8">
        <v>22</v>
      </c>
      <c r="F7" s="8">
        <v>11</v>
      </c>
      <c r="G7" s="8">
        <v>0</v>
      </c>
      <c r="H7" s="8">
        <v>20</v>
      </c>
      <c r="I7" s="8">
        <v>10</v>
      </c>
      <c r="J7" s="8">
        <v>12</v>
      </c>
      <c r="K7" s="10">
        <v>0</v>
      </c>
      <c r="L7" s="10">
        <v>0</v>
      </c>
      <c r="M7" s="8">
        <v>23</v>
      </c>
      <c r="N7" s="8">
        <v>23</v>
      </c>
      <c r="O7" s="8">
        <v>0</v>
      </c>
      <c r="P7" s="8">
        <v>24</v>
      </c>
      <c r="Q7" s="6">
        <v>0</v>
      </c>
      <c r="R7" s="6">
        <v>0</v>
      </c>
      <c r="S7" s="8">
        <v>13</v>
      </c>
      <c r="T7" s="8">
        <v>18</v>
      </c>
      <c r="U7" s="8">
        <v>34</v>
      </c>
      <c r="V7" s="8">
        <v>23</v>
      </c>
      <c r="W7" s="8">
        <v>28</v>
      </c>
      <c r="X7" s="8">
        <v>12</v>
      </c>
      <c r="Y7" s="8">
        <v>7</v>
      </c>
      <c r="Z7" s="11">
        <v>28</v>
      </c>
      <c r="AA7" s="6">
        <v>0</v>
      </c>
      <c r="AB7" s="6">
        <v>0</v>
      </c>
      <c r="AC7" s="14">
        <v>2</v>
      </c>
      <c r="AD7" s="14">
        <v>9</v>
      </c>
      <c r="AE7" s="14">
        <v>12</v>
      </c>
      <c r="AF7" s="14">
        <v>20</v>
      </c>
      <c r="AG7" s="14">
        <v>24</v>
      </c>
      <c r="AH7" s="14">
        <v>19</v>
      </c>
      <c r="AI7" s="14">
        <v>29</v>
      </c>
      <c r="AJ7" s="14">
        <v>24</v>
      </c>
      <c r="AK7" s="14">
        <v>23</v>
      </c>
      <c r="AL7" s="14">
        <v>24</v>
      </c>
      <c r="AM7" s="14">
        <v>3</v>
      </c>
      <c r="AN7" s="14">
        <v>5</v>
      </c>
      <c r="AO7" s="11">
        <v>42</v>
      </c>
      <c r="AP7" s="14">
        <v>20</v>
      </c>
      <c r="AQ7" s="8">
        <v>29</v>
      </c>
      <c r="AR7" s="8">
        <v>24</v>
      </c>
      <c r="AS7" s="8">
        <v>2</v>
      </c>
      <c r="AT7" s="8">
        <v>8</v>
      </c>
      <c r="AU7" s="15">
        <f t="shared" si="0"/>
        <v>8</v>
      </c>
      <c r="AV7" s="15">
        <f t="shared" si="1"/>
        <v>22</v>
      </c>
      <c r="AW7" s="2">
        <v>38</v>
      </c>
      <c r="AX7" s="13">
        <v>72.36</v>
      </c>
      <c r="AY7" s="2">
        <f t="shared" si="2"/>
        <v>86.36</v>
      </c>
      <c r="AZ7" s="7">
        <f t="shared" si="3"/>
        <v>12</v>
      </c>
      <c r="BA7" s="2">
        <v>19</v>
      </c>
    </row>
    <row r="8" spans="1:53">
      <c r="A8" s="16"/>
      <c r="B8" s="5" t="s">
        <v>5</v>
      </c>
      <c r="C8" s="8">
        <v>46</v>
      </c>
      <c r="D8" s="8">
        <v>22</v>
      </c>
      <c r="E8" s="8">
        <v>21</v>
      </c>
      <c r="F8" s="8">
        <v>13</v>
      </c>
      <c r="G8" s="8">
        <v>1</v>
      </c>
      <c r="H8" s="8">
        <v>20</v>
      </c>
      <c r="I8" s="8">
        <v>1</v>
      </c>
      <c r="J8" s="8">
        <v>15</v>
      </c>
      <c r="K8" s="8">
        <v>1</v>
      </c>
      <c r="L8" s="8">
        <v>23</v>
      </c>
      <c r="M8" s="10">
        <v>0</v>
      </c>
      <c r="N8" s="10">
        <v>0</v>
      </c>
      <c r="O8" s="8">
        <v>1</v>
      </c>
      <c r="P8" s="8">
        <v>19</v>
      </c>
      <c r="Q8" s="6">
        <v>0</v>
      </c>
      <c r="R8" s="6">
        <v>0</v>
      </c>
      <c r="S8" s="8">
        <v>1</v>
      </c>
      <c r="T8" s="8">
        <v>16</v>
      </c>
      <c r="U8" s="8">
        <v>1</v>
      </c>
      <c r="V8" s="8">
        <v>31</v>
      </c>
      <c r="W8" s="8">
        <v>44</v>
      </c>
      <c r="X8" s="8">
        <v>11</v>
      </c>
      <c r="Y8" s="8">
        <v>1</v>
      </c>
      <c r="Z8" s="8">
        <v>28</v>
      </c>
      <c r="AA8" s="6">
        <v>0</v>
      </c>
      <c r="AB8" s="6">
        <v>0</v>
      </c>
      <c r="AC8" s="14">
        <v>0</v>
      </c>
      <c r="AD8" s="14">
        <v>18</v>
      </c>
      <c r="AE8" s="14">
        <v>1</v>
      </c>
      <c r="AF8" s="14">
        <v>19</v>
      </c>
      <c r="AG8" s="14">
        <v>23</v>
      </c>
      <c r="AH8" s="14">
        <v>18</v>
      </c>
      <c r="AI8" s="11">
        <v>47</v>
      </c>
      <c r="AJ8" s="11">
        <v>34</v>
      </c>
      <c r="AK8" s="14">
        <v>0</v>
      </c>
      <c r="AL8" s="14">
        <v>26</v>
      </c>
      <c r="AM8" s="14">
        <v>0</v>
      </c>
      <c r="AN8" s="14">
        <v>8</v>
      </c>
      <c r="AO8" s="14">
        <v>30</v>
      </c>
      <c r="AP8" s="14">
        <v>25</v>
      </c>
      <c r="AQ8" s="8">
        <v>2</v>
      </c>
      <c r="AR8" s="8">
        <v>12</v>
      </c>
      <c r="AS8" s="8">
        <v>2</v>
      </c>
      <c r="AT8" s="8">
        <v>14</v>
      </c>
      <c r="AU8" s="15">
        <f t="shared" si="0"/>
        <v>3</v>
      </c>
      <c r="AV8" s="15">
        <f t="shared" si="1"/>
        <v>16</v>
      </c>
      <c r="AW8" s="2">
        <v>19</v>
      </c>
      <c r="AX8" s="13">
        <v>74.55</v>
      </c>
      <c r="AY8" s="2">
        <f t="shared" si="2"/>
        <v>31.549999999999997</v>
      </c>
      <c r="AZ8" s="7">
        <f t="shared" si="3"/>
        <v>18</v>
      </c>
      <c r="BA8" s="2">
        <v>16</v>
      </c>
    </row>
    <row r="9" spans="1:53">
      <c r="A9" s="16"/>
      <c r="B9" s="5" t="s">
        <v>6</v>
      </c>
      <c r="C9" s="8">
        <v>7</v>
      </c>
      <c r="D9" s="8">
        <v>11</v>
      </c>
      <c r="E9" s="8">
        <v>9</v>
      </c>
      <c r="F9" s="8">
        <v>13</v>
      </c>
      <c r="G9" s="8">
        <v>1</v>
      </c>
      <c r="H9" s="8">
        <v>16</v>
      </c>
      <c r="I9" s="8">
        <v>1</v>
      </c>
      <c r="J9" s="8">
        <v>21</v>
      </c>
      <c r="K9" s="8">
        <v>8</v>
      </c>
      <c r="L9" s="8">
        <v>17</v>
      </c>
      <c r="M9" s="8">
        <v>4</v>
      </c>
      <c r="N9" s="8">
        <v>16</v>
      </c>
      <c r="O9" s="10">
        <v>0</v>
      </c>
      <c r="P9" s="10">
        <v>0</v>
      </c>
      <c r="Q9" s="6">
        <v>0</v>
      </c>
      <c r="R9" s="6">
        <v>0</v>
      </c>
      <c r="S9" s="8">
        <v>1</v>
      </c>
      <c r="T9" s="8">
        <v>18</v>
      </c>
      <c r="U9" s="8">
        <v>6</v>
      </c>
      <c r="V9" s="8">
        <v>19</v>
      </c>
      <c r="W9" s="8">
        <v>15</v>
      </c>
      <c r="X9" s="8">
        <v>11</v>
      </c>
      <c r="Y9" s="8">
        <v>9</v>
      </c>
      <c r="Z9" s="8">
        <v>16</v>
      </c>
      <c r="AA9" s="6">
        <v>0</v>
      </c>
      <c r="AB9" s="6">
        <v>0</v>
      </c>
      <c r="AC9" s="14">
        <v>16</v>
      </c>
      <c r="AD9" s="11">
        <v>22</v>
      </c>
      <c r="AE9" s="14">
        <v>0</v>
      </c>
      <c r="AF9" s="14">
        <v>18</v>
      </c>
      <c r="AG9" s="14">
        <v>19</v>
      </c>
      <c r="AH9" s="14">
        <v>20</v>
      </c>
      <c r="AI9" s="14">
        <v>16</v>
      </c>
      <c r="AJ9" s="14">
        <v>11</v>
      </c>
      <c r="AK9" s="14">
        <v>1</v>
      </c>
      <c r="AL9" s="14">
        <v>16</v>
      </c>
      <c r="AM9" s="14">
        <v>12</v>
      </c>
      <c r="AN9" s="14">
        <v>4</v>
      </c>
      <c r="AO9" s="11">
        <v>20</v>
      </c>
      <c r="AP9" s="14">
        <v>19</v>
      </c>
      <c r="AQ9" s="8">
        <v>10</v>
      </c>
      <c r="AR9" s="8">
        <v>16</v>
      </c>
      <c r="AS9" s="8">
        <v>2</v>
      </c>
      <c r="AT9" s="8">
        <v>13</v>
      </c>
      <c r="AU9" s="15">
        <f t="shared" si="0"/>
        <v>30</v>
      </c>
      <c r="AV9" s="15">
        <f t="shared" si="1"/>
        <v>28</v>
      </c>
      <c r="AW9" s="2">
        <v>61</v>
      </c>
      <c r="AX9" s="13">
        <v>72.400000000000006</v>
      </c>
      <c r="AY9" s="2">
        <f t="shared" si="2"/>
        <v>133.4</v>
      </c>
      <c r="AZ9" s="9">
        <f t="shared" si="3"/>
        <v>5</v>
      </c>
      <c r="BA9" s="2">
        <v>14</v>
      </c>
    </row>
    <row r="10" spans="1:53">
      <c r="A10" s="16"/>
      <c r="B10" s="5" t="s">
        <v>7</v>
      </c>
      <c r="C10" s="8">
        <v>33</v>
      </c>
      <c r="D10" s="8">
        <v>16</v>
      </c>
      <c r="E10" s="8">
        <v>4</v>
      </c>
      <c r="F10" s="8">
        <v>19</v>
      </c>
      <c r="G10" s="8">
        <v>1</v>
      </c>
      <c r="H10" s="8">
        <v>18</v>
      </c>
      <c r="I10" s="8">
        <v>2</v>
      </c>
      <c r="J10" s="8">
        <v>12</v>
      </c>
      <c r="K10" s="8">
        <v>10</v>
      </c>
      <c r="L10" s="11">
        <v>31</v>
      </c>
      <c r="M10" s="8">
        <v>19</v>
      </c>
      <c r="N10" s="8">
        <v>28</v>
      </c>
      <c r="O10" s="8">
        <v>1</v>
      </c>
      <c r="P10" s="8">
        <v>18</v>
      </c>
      <c r="Q10" s="6">
        <v>0</v>
      </c>
      <c r="R10" s="6">
        <v>0</v>
      </c>
      <c r="S10" s="8">
        <v>7</v>
      </c>
      <c r="T10" s="8">
        <v>15</v>
      </c>
      <c r="U10" s="8">
        <v>16</v>
      </c>
      <c r="V10" s="8">
        <v>29</v>
      </c>
      <c r="W10" s="11">
        <v>41</v>
      </c>
      <c r="X10" s="8">
        <v>13</v>
      </c>
      <c r="Y10" s="8">
        <v>12</v>
      </c>
      <c r="Z10" s="11">
        <v>31</v>
      </c>
      <c r="AA10" s="6">
        <v>0</v>
      </c>
      <c r="AB10" s="6">
        <v>0</v>
      </c>
      <c r="AC10" s="14">
        <v>1</v>
      </c>
      <c r="AD10" s="14">
        <v>12</v>
      </c>
      <c r="AE10" s="14">
        <v>1</v>
      </c>
      <c r="AF10" s="14">
        <v>21</v>
      </c>
      <c r="AG10" s="14">
        <v>11</v>
      </c>
      <c r="AH10" s="14">
        <v>20</v>
      </c>
      <c r="AI10" s="14">
        <v>35</v>
      </c>
      <c r="AJ10" s="14">
        <v>25</v>
      </c>
      <c r="AK10" s="14">
        <v>0</v>
      </c>
      <c r="AL10" s="14">
        <v>0</v>
      </c>
      <c r="AM10" s="14">
        <v>0</v>
      </c>
      <c r="AN10" s="14">
        <v>5</v>
      </c>
      <c r="AO10" s="14">
        <v>17</v>
      </c>
      <c r="AP10" s="14">
        <v>18</v>
      </c>
      <c r="AQ10" s="8">
        <v>19</v>
      </c>
      <c r="AR10" s="8">
        <v>20</v>
      </c>
      <c r="AS10" s="8">
        <v>2</v>
      </c>
      <c r="AT10" s="8">
        <v>12</v>
      </c>
      <c r="AU10" s="15">
        <f t="shared" si="0"/>
        <v>9</v>
      </c>
      <c r="AV10" s="15">
        <f t="shared" si="1"/>
        <v>19</v>
      </c>
      <c r="AW10" s="2">
        <v>40</v>
      </c>
      <c r="AX10" s="12">
        <v>63.3</v>
      </c>
      <c r="AY10" s="2">
        <f t="shared" si="2"/>
        <v>83.3</v>
      </c>
      <c r="AZ10" s="7">
        <f t="shared" si="3"/>
        <v>14</v>
      </c>
      <c r="BA10" s="2">
        <v>18</v>
      </c>
    </row>
    <row r="11" spans="1:53">
      <c r="A11" s="16"/>
      <c r="B11" s="5" t="s">
        <v>8</v>
      </c>
      <c r="C11" s="8">
        <v>3</v>
      </c>
      <c r="D11" s="11">
        <v>21</v>
      </c>
      <c r="E11" s="8">
        <v>8</v>
      </c>
      <c r="F11" s="8">
        <v>18</v>
      </c>
      <c r="G11" s="8">
        <v>2</v>
      </c>
      <c r="H11" s="8">
        <v>14</v>
      </c>
      <c r="I11" s="8">
        <v>1</v>
      </c>
      <c r="J11" s="8">
        <v>14</v>
      </c>
      <c r="K11" s="8">
        <v>2</v>
      </c>
      <c r="L11" s="8">
        <v>17</v>
      </c>
      <c r="M11" s="8">
        <v>3</v>
      </c>
      <c r="N11" s="8">
        <v>12</v>
      </c>
      <c r="O11" s="8">
        <v>1</v>
      </c>
      <c r="P11" s="8">
        <v>19</v>
      </c>
      <c r="Q11" s="6">
        <v>0</v>
      </c>
      <c r="R11" s="6">
        <v>0</v>
      </c>
      <c r="S11" s="10">
        <v>0</v>
      </c>
      <c r="T11" s="10">
        <v>0</v>
      </c>
      <c r="U11" s="8">
        <v>1</v>
      </c>
      <c r="V11" s="8">
        <v>18</v>
      </c>
      <c r="W11" s="8">
        <v>2</v>
      </c>
      <c r="X11" s="8">
        <v>16</v>
      </c>
      <c r="Y11" s="8">
        <v>2</v>
      </c>
      <c r="Z11" s="8">
        <v>14</v>
      </c>
      <c r="AA11" s="6">
        <v>0</v>
      </c>
      <c r="AB11" s="6">
        <v>0</v>
      </c>
      <c r="AC11" s="14">
        <v>1</v>
      </c>
      <c r="AD11" s="14">
        <v>9</v>
      </c>
      <c r="AE11" s="14">
        <v>1</v>
      </c>
      <c r="AF11" s="14">
        <v>15</v>
      </c>
      <c r="AG11" s="11">
        <v>10</v>
      </c>
      <c r="AH11" s="14">
        <v>18</v>
      </c>
      <c r="AI11" s="14">
        <v>2</v>
      </c>
      <c r="AJ11" s="14">
        <v>12</v>
      </c>
      <c r="AK11" s="14">
        <v>1</v>
      </c>
      <c r="AL11" s="14">
        <v>11</v>
      </c>
      <c r="AM11" s="14">
        <v>1</v>
      </c>
      <c r="AN11" s="14">
        <v>9</v>
      </c>
      <c r="AO11" s="11">
        <v>10</v>
      </c>
      <c r="AP11" s="14">
        <v>18</v>
      </c>
      <c r="AQ11" s="8">
        <v>2</v>
      </c>
      <c r="AR11" s="8">
        <v>11</v>
      </c>
      <c r="AS11" s="8">
        <v>1</v>
      </c>
      <c r="AT11" s="8">
        <v>8</v>
      </c>
      <c r="AU11" s="15">
        <f t="shared" si="0"/>
        <v>40</v>
      </c>
      <c r="AV11" s="15">
        <f t="shared" si="1"/>
        <v>29</v>
      </c>
      <c r="AW11" s="2">
        <v>72</v>
      </c>
      <c r="AX11" s="13">
        <v>72.2</v>
      </c>
      <c r="AY11" s="2">
        <f t="shared" si="2"/>
        <v>144.19999999999999</v>
      </c>
      <c r="AZ11" s="9">
        <f t="shared" si="3"/>
        <v>1</v>
      </c>
      <c r="BA11" s="2">
        <v>17</v>
      </c>
    </row>
    <row r="12" spans="1:53">
      <c r="A12" s="16"/>
      <c r="B12" s="5" t="s">
        <v>9</v>
      </c>
      <c r="C12" s="8">
        <v>20</v>
      </c>
      <c r="D12" s="8">
        <v>9</v>
      </c>
      <c r="E12" s="8">
        <v>13</v>
      </c>
      <c r="F12" s="8">
        <v>20</v>
      </c>
      <c r="G12" s="8">
        <v>0</v>
      </c>
      <c r="H12" s="11">
        <v>21</v>
      </c>
      <c r="I12" s="8">
        <v>1</v>
      </c>
      <c r="J12" s="8">
        <v>18</v>
      </c>
      <c r="K12" s="8">
        <v>0</v>
      </c>
      <c r="L12" s="8">
        <v>14</v>
      </c>
      <c r="M12" s="8">
        <v>1</v>
      </c>
      <c r="N12" s="8">
        <v>11</v>
      </c>
      <c r="O12" s="8">
        <v>0</v>
      </c>
      <c r="P12" s="8">
        <v>14</v>
      </c>
      <c r="Q12" s="6">
        <v>0</v>
      </c>
      <c r="R12" s="6">
        <v>0</v>
      </c>
      <c r="S12" s="8">
        <v>4</v>
      </c>
      <c r="T12" s="8">
        <v>20</v>
      </c>
      <c r="U12" s="10">
        <v>0</v>
      </c>
      <c r="V12" s="10">
        <v>0</v>
      </c>
      <c r="W12" s="8">
        <v>7</v>
      </c>
      <c r="X12" s="8">
        <v>16</v>
      </c>
      <c r="Y12" s="8">
        <v>4</v>
      </c>
      <c r="Z12" s="8">
        <v>12</v>
      </c>
      <c r="AA12" s="6">
        <v>0</v>
      </c>
      <c r="AB12" s="6">
        <v>0</v>
      </c>
      <c r="AC12" s="14">
        <v>1</v>
      </c>
      <c r="AD12" s="14">
        <v>10</v>
      </c>
      <c r="AE12" s="14">
        <v>2</v>
      </c>
      <c r="AF12" s="14">
        <v>11</v>
      </c>
      <c r="AG12" s="14">
        <v>28</v>
      </c>
      <c r="AH12" s="14">
        <v>15</v>
      </c>
      <c r="AI12" s="14">
        <v>3</v>
      </c>
      <c r="AJ12" s="14">
        <v>13</v>
      </c>
      <c r="AK12" s="14">
        <v>2</v>
      </c>
      <c r="AL12" s="14">
        <v>12</v>
      </c>
      <c r="AM12" s="14">
        <v>2</v>
      </c>
      <c r="AN12" s="14">
        <v>4</v>
      </c>
      <c r="AO12" s="11">
        <v>31</v>
      </c>
      <c r="AP12" s="14">
        <v>20</v>
      </c>
      <c r="AQ12" s="8">
        <v>6</v>
      </c>
      <c r="AR12" s="8">
        <v>14</v>
      </c>
      <c r="AS12" s="8">
        <v>2</v>
      </c>
      <c r="AT12" s="8">
        <v>9</v>
      </c>
      <c r="AU12" s="15">
        <f t="shared" si="0"/>
        <v>19</v>
      </c>
      <c r="AV12" s="15">
        <f t="shared" si="1"/>
        <v>29</v>
      </c>
      <c r="AW12" s="2">
        <v>49</v>
      </c>
      <c r="AX12" s="13">
        <v>86.1</v>
      </c>
      <c r="AY12" s="2">
        <f t="shared" si="2"/>
        <v>133.1</v>
      </c>
      <c r="AZ12" s="7">
        <f t="shared" si="3"/>
        <v>6</v>
      </c>
      <c r="BA12" s="2">
        <v>19</v>
      </c>
    </row>
    <row r="13" spans="1:53">
      <c r="A13" s="16"/>
      <c r="B13" s="5" t="s">
        <v>10</v>
      </c>
      <c r="C13" s="8">
        <v>25</v>
      </c>
      <c r="D13" s="8">
        <v>16</v>
      </c>
      <c r="E13" s="8">
        <v>4</v>
      </c>
      <c r="F13" s="8">
        <v>18</v>
      </c>
      <c r="G13" s="8">
        <v>0</v>
      </c>
      <c r="H13" s="8">
        <v>15</v>
      </c>
      <c r="I13" s="8">
        <v>9</v>
      </c>
      <c r="J13" s="8">
        <v>8</v>
      </c>
      <c r="K13" s="8">
        <v>7</v>
      </c>
      <c r="L13" s="8">
        <v>17</v>
      </c>
      <c r="M13" s="8">
        <v>9</v>
      </c>
      <c r="N13" s="8">
        <v>17</v>
      </c>
      <c r="O13" s="8">
        <v>0</v>
      </c>
      <c r="P13" s="8">
        <v>16</v>
      </c>
      <c r="Q13" s="6">
        <v>0</v>
      </c>
      <c r="R13" s="6">
        <v>0</v>
      </c>
      <c r="S13" s="8">
        <v>5</v>
      </c>
      <c r="T13" s="8">
        <v>16</v>
      </c>
      <c r="U13" s="8">
        <v>4</v>
      </c>
      <c r="V13" s="8">
        <v>14</v>
      </c>
      <c r="W13" s="10">
        <v>0</v>
      </c>
      <c r="X13" s="10">
        <v>0</v>
      </c>
      <c r="Y13" s="8">
        <v>9</v>
      </c>
      <c r="Z13" s="8">
        <v>19</v>
      </c>
      <c r="AA13" s="6">
        <v>0</v>
      </c>
      <c r="AB13" s="6">
        <v>0</v>
      </c>
      <c r="AC13" s="14">
        <v>0</v>
      </c>
      <c r="AD13" s="14">
        <v>11</v>
      </c>
      <c r="AE13" s="14">
        <v>8</v>
      </c>
      <c r="AF13" s="11">
        <v>22</v>
      </c>
      <c r="AG13" s="14">
        <v>24</v>
      </c>
      <c r="AH13" s="14">
        <v>19</v>
      </c>
      <c r="AI13" s="14">
        <v>18</v>
      </c>
      <c r="AJ13" s="14">
        <v>15</v>
      </c>
      <c r="AK13" s="14">
        <v>5</v>
      </c>
      <c r="AL13" s="14">
        <v>14</v>
      </c>
      <c r="AM13" s="14">
        <v>1</v>
      </c>
      <c r="AN13" s="14">
        <v>5</v>
      </c>
      <c r="AO13" s="11">
        <v>26</v>
      </c>
      <c r="AP13" s="14">
        <v>19</v>
      </c>
      <c r="AQ13" s="8">
        <v>9</v>
      </c>
      <c r="AR13" s="8">
        <v>20</v>
      </c>
      <c r="AS13" s="8">
        <v>5</v>
      </c>
      <c r="AT13" s="8">
        <v>6</v>
      </c>
      <c r="AU13" s="15">
        <f t="shared" si="0"/>
        <v>24</v>
      </c>
      <c r="AV13" s="15">
        <f t="shared" si="1"/>
        <v>28</v>
      </c>
      <c r="AW13" s="2">
        <v>55</v>
      </c>
      <c r="AX13" s="13">
        <v>76.89</v>
      </c>
      <c r="AY13" s="2">
        <f t="shared" si="2"/>
        <v>131.88999999999999</v>
      </c>
      <c r="AZ13" s="7">
        <f t="shared" si="3"/>
        <v>8</v>
      </c>
      <c r="BA13" s="2">
        <v>14</v>
      </c>
    </row>
    <row r="14" spans="1:53">
      <c r="A14" s="16"/>
      <c r="B14" s="5" t="s">
        <v>11</v>
      </c>
      <c r="C14" s="8">
        <v>19</v>
      </c>
      <c r="D14" s="8">
        <v>21</v>
      </c>
      <c r="E14" s="8">
        <v>16</v>
      </c>
      <c r="F14" s="8">
        <v>17</v>
      </c>
      <c r="G14" s="8">
        <v>1</v>
      </c>
      <c r="H14" s="8">
        <v>21</v>
      </c>
      <c r="I14" s="8">
        <v>2</v>
      </c>
      <c r="J14" s="8">
        <v>15</v>
      </c>
      <c r="K14" s="8">
        <v>0</v>
      </c>
      <c r="L14" s="8">
        <v>16</v>
      </c>
      <c r="M14" s="8">
        <v>3</v>
      </c>
      <c r="N14" s="8">
        <v>21</v>
      </c>
      <c r="O14" s="8">
        <v>0</v>
      </c>
      <c r="P14" s="8">
        <v>25</v>
      </c>
      <c r="Q14" s="6">
        <v>0</v>
      </c>
      <c r="R14" s="6">
        <v>0</v>
      </c>
      <c r="S14" s="8">
        <v>1</v>
      </c>
      <c r="T14" s="8">
        <v>24</v>
      </c>
      <c r="U14" s="8">
        <v>7</v>
      </c>
      <c r="V14" s="8">
        <v>22</v>
      </c>
      <c r="W14" s="8">
        <v>16</v>
      </c>
      <c r="X14" s="8">
        <v>16</v>
      </c>
      <c r="Y14" s="10">
        <v>0</v>
      </c>
      <c r="Z14" s="10">
        <v>0</v>
      </c>
      <c r="AA14" s="6">
        <v>0</v>
      </c>
      <c r="AB14" s="6">
        <v>0</v>
      </c>
      <c r="AC14" s="14">
        <v>0</v>
      </c>
      <c r="AD14" s="14">
        <v>16</v>
      </c>
      <c r="AE14" s="14">
        <v>1</v>
      </c>
      <c r="AF14" s="14">
        <v>18</v>
      </c>
      <c r="AG14" s="14">
        <v>28</v>
      </c>
      <c r="AH14" s="14">
        <v>23</v>
      </c>
      <c r="AI14" s="14">
        <v>10</v>
      </c>
      <c r="AJ14" s="14">
        <v>20</v>
      </c>
      <c r="AK14" s="14">
        <v>0</v>
      </c>
      <c r="AL14" s="14">
        <v>25</v>
      </c>
      <c r="AM14" s="14">
        <v>2</v>
      </c>
      <c r="AN14" s="14">
        <v>5</v>
      </c>
      <c r="AO14" s="11">
        <v>41</v>
      </c>
      <c r="AP14" s="11">
        <v>27</v>
      </c>
      <c r="AQ14" s="8">
        <v>8</v>
      </c>
      <c r="AR14" s="8">
        <v>19</v>
      </c>
      <c r="AS14" s="8">
        <v>15</v>
      </c>
      <c r="AT14" s="8">
        <v>10</v>
      </c>
      <c r="AU14" s="15">
        <f t="shared" si="0"/>
        <v>9</v>
      </c>
      <c r="AV14" s="15">
        <f t="shared" si="1"/>
        <v>23</v>
      </c>
      <c r="AW14" s="2">
        <v>32</v>
      </c>
      <c r="AX14" s="13">
        <v>80.17</v>
      </c>
      <c r="AY14" s="2">
        <f t="shared" si="2"/>
        <v>76.17</v>
      </c>
      <c r="AZ14" s="7">
        <f t="shared" si="3"/>
        <v>16</v>
      </c>
      <c r="BA14" s="2">
        <v>22</v>
      </c>
    </row>
    <row r="15" spans="1:53">
      <c r="A15" s="16"/>
      <c r="B15" s="5" t="s">
        <v>12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6">
        <v>0</v>
      </c>
      <c r="AY15" s="6">
        <v>0</v>
      </c>
      <c r="AZ15" s="6">
        <v>0</v>
      </c>
      <c r="BA15" s="6">
        <v>0</v>
      </c>
    </row>
    <row r="16" spans="1:53">
      <c r="A16" s="16"/>
      <c r="B16" s="5" t="s">
        <v>13</v>
      </c>
      <c r="C16" s="8">
        <v>1</v>
      </c>
      <c r="D16" s="8">
        <v>14</v>
      </c>
      <c r="E16" s="14">
        <v>4</v>
      </c>
      <c r="F16" s="14">
        <v>14</v>
      </c>
      <c r="G16" s="8">
        <v>2</v>
      </c>
      <c r="H16" s="8">
        <v>13</v>
      </c>
      <c r="I16" s="8">
        <v>2</v>
      </c>
      <c r="J16" s="8">
        <v>10</v>
      </c>
      <c r="K16" s="8">
        <v>1</v>
      </c>
      <c r="L16" s="8">
        <v>11</v>
      </c>
      <c r="M16" s="8">
        <v>1</v>
      </c>
      <c r="N16" s="8">
        <v>13</v>
      </c>
      <c r="O16" s="8">
        <v>0</v>
      </c>
      <c r="P16" s="8">
        <v>11</v>
      </c>
      <c r="Q16" s="6">
        <v>0</v>
      </c>
      <c r="R16" s="6">
        <v>0</v>
      </c>
      <c r="S16" s="8">
        <v>0</v>
      </c>
      <c r="T16" s="11">
        <v>17</v>
      </c>
      <c r="U16" s="8">
        <v>3</v>
      </c>
      <c r="V16" s="8">
        <v>14</v>
      </c>
      <c r="W16" s="8">
        <v>1</v>
      </c>
      <c r="X16" s="8">
        <v>10</v>
      </c>
      <c r="Y16" s="8">
        <v>2</v>
      </c>
      <c r="Z16" s="8">
        <v>11</v>
      </c>
      <c r="AA16" s="6">
        <v>0</v>
      </c>
      <c r="AB16" s="6">
        <v>0</v>
      </c>
      <c r="AC16" s="10">
        <v>0</v>
      </c>
      <c r="AD16" s="10">
        <v>0</v>
      </c>
      <c r="AE16" s="8">
        <v>1</v>
      </c>
      <c r="AF16" s="8">
        <v>13</v>
      </c>
      <c r="AG16" s="8">
        <v>1</v>
      </c>
      <c r="AH16" s="8">
        <v>15</v>
      </c>
      <c r="AI16" s="8">
        <v>2</v>
      </c>
      <c r="AJ16" s="8">
        <v>15</v>
      </c>
      <c r="AK16" s="8">
        <v>2</v>
      </c>
      <c r="AL16" s="8">
        <v>12</v>
      </c>
      <c r="AM16" s="8">
        <v>1</v>
      </c>
      <c r="AN16" s="8">
        <v>7</v>
      </c>
      <c r="AO16" s="11">
        <v>5</v>
      </c>
      <c r="AP16" s="8">
        <v>12</v>
      </c>
      <c r="AQ16" s="8">
        <v>1</v>
      </c>
      <c r="AR16" s="8">
        <v>13</v>
      </c>
      <c r="AS16" s="8">
        <v>2</v>
      </c>
      <c r="AT16" s="8">
        <v>8</v>
      </c>
      <c r="AU16" s="15">
        <f t="shared" si="0"/>
        <v>45</v>
      </c>
      <c r="AV16" s="15">
        <f t="shared" si="1"/>
        <v>33</v>
      </c>
      <c r="AW16" s="9">
        <v>82</v>
      </c>
      <c r="AX16" s="13">
        <v>50.63</v>
      </c>
      <c r="AY16" s="2">
        <f>MAX(0,AW16+AX16-IF(AW16&lt;50,2*(50-AW16),)-IF(AX16&lt;50,2*(50-AX16),))</f>
        <v>132.63</v>
      </c>
      <c r="AZ16" s="2">
        <f t="shared" si="3"/>
        <v>7</v>
      </c>
      <c r="BA16" s="2">
        <v>13</v>
      </c>
    </row>
    <row r="17" spans="1:53">
      <c r="A17" s="16"/>
      <c r="B17" s="5" t="s">
        <v>14</v>
      </c>
      <c r="C17" s="8">
        <v>49</v>
      </c>
      <c r="D17" s="8">
        <v>19</v>
      </c>
      <c r="E17" s="14">
        <v>5</v>
      </c>
      <c r="F17" s="14">
        <v>14</v>
      </c>
      <c r="G17" s="8">
        <v>2</v>
      </c>
      <c r="H17" s="8">
        <v>14</v>
      </c>
      <c r="I17" s="11">
        <v>50</v>
      </c>
      <c r="J17" s="8">
        <v>6</v>
      </c>
      <c r="K17" s="11">
        <v>50</v>
      </c>
      <c r="L17" s="8">
        <v>34</v>
      </c>
      <c r="M17" s="11">
        <v>50</v>
      </c>
      <c r="N17" s="8">
        <v>36</v>
      </c>
      <c r="O17" s="8">
        <v>2</v>
      </c>
      <c r="P17" s="8">
        <v>22</v>
      </c>
      <c r="Q17" s="6">
        <v>0</v>
      </c>
      <c r="R17" s="6">
        <v>0</v>
      </c>
      <c r="S17" s="8">
        <v>43</v>
      </c>
      <c r="T17" s="8">
        <v>21</v>
      </c>
      <c r="U17" s="14">
        <v>44</v>
      </c>
      <c r="V17" s="14">
        <v>38</v>
      </c>
      <c r="W17" s="11">
        <v>50</v>
      </c>
      <c r="X17" s="14">
        <v>8</v>
      </c>
      <c r="Y17" s="11">
        <v>50</v>
      </c>
      <c r="Z17" s="11">
        <v>39</v>
      </c>
      <c r="AA17" s="6">
        <v>0</v>
      </c>
      <c r="AB17" s="6">
        <v>0</v>
      </c>
      <c r="AC17" s="8">
        <v>2</v>
      </c>
      <c r="AD17" s="8">
        <v>12</v>
      </c>
      <c r="AE17" s="10">
        <v>0</v>
      </c>
      <c r="AF17" s="10">
        <v>0</v>
      </c>
      <c r="AG17" s="11">
        <v>50</v>
      </c>
      <c r="AH17" s="8">
        <v>38</v>
      </c>
      <c r="AI17" s="8">
        <v>49</v>
      </c>
      <c r="AJ17" s="8">
        <v>38</v>
      </c>
      <c r="AK17" s="8">
        <v>39</v>
      </c>
      <c r="AL17" s="8">
        <v>33</v>
      </c>
      <c r="AM17" s="8">
        <v>1</v>
      </c>
      <c r="AN17" s="8">
        <v>4</v>
      </c>
      <c r="AO17" s="8">
        <v>44</v>
      </c>
      <c r="AP17" s="8">
        <v>26</v>
      </c>
      <c r="AQ17" s="11">
        <v>50</v>
      </c>
      <c r="AR17" s="8">
        <v>38</v>
      </c>
      <c r="AS17" s="8">
        <v>4</v>
      </c>
      <c r="AT17" s="8">
        <v>11</v>
      </c>
      <c r="AU17" s="15">
        <f t="shared" si="0"/>
        <v>0</v>
      </c>
      <c r="AV17" s="15">
        <f t="shared" si="1"/>
        <v>11</v>
      </c>
      <c r="AW17" s="2">
        <v>11</v>
      </c>
      <c r="AX17" s="13">
        <v>70.27</v>
      </c>
      <c r="AY17" s="2">
        <f t="shared" ref="AY17:AY24" si="4">MAX(0,AW17+AX17-IF(AW17&lt;50,2*(50-AW17),)-IF(AX17&lt;50,2*(50-AX17),))</f>
        <v>3.269999999999996</v>
      </c>
      <c r="AZ17" s="7">
        <f t="shared" si="3"/>
        <v>21</v>
      </c>
      <c r="BA17" s="2">
        <v>14</v>
      </c>
    </row>
    <row r="18" spans="1:53">
      <c r="A18" s="16"/>
      <c r="B18" s="5" t="s">
        <v>15</v>
      </c>
      <c r="C18" s="8">
        <v>16</v>
      </c>
      <c r="D18" s="8">
        <v>18</v>
      </c>
      <c r="E18" s="14">
        <v>8</v>
      </c>
      <c r="F18" s="14">
        <v>15</v>
      </c>
      <c r="G18" s="8">
        <v>0</v>
      </c>
      <c r="H18" s="8">
        <v>18</v>
      </c>
      <c r="I18" s="8">
        <v>1</v>
      </c>
      <c r="J18" s="8">
        <v>16</v>
      </c>
      <c r="K18" s="8">
        <v>0</v>
      </c>
      <c r="L18" s="8">
        <v>18</v>
      </c>
      <c r="M18" s="8">
        <v>0</v>
      </c>
      <c r="N18" s="8">
        <v>16</v>
      </c>
      <c r="O18" s="8">
        <v>0</v>
      </c>
      <c r="P18" s="8">
        <v>19</v>
      </c>
      <c r="Q18" s="6">
        <v>0</v>
      </c>
      <c r="R18" s="6">
        <v>0</v>
      </c>
      <c r="S18" s="8">
        <v>0</v>
      </c>
      <c r="T18" s="8">
        <v>20</v>
      </c>
      <c r="U18" s="14">
        <v>2</v>
      </c>
      <c r="V18" s="14">
        <v>17</v>
      </c>
      <c r="W18" s="14">
        <v>6</v>
      </c>
      <c r="X18" s="14">
        <v>17</v>
      </c>
      <c r="Y18" s="14">
        <v>1</v>
      </c>
      <c r="Z18" s="14">
        <v>15</v>
      </c>
      <c r="AA18" s="6">
        <v>0</v>
      </c>
      <c r="AB18" s="6">
        <v>0</v>
      </c>
      <c r="AC18" s="8">
        <v>1</v>
      </c>
      <c r="AD18" s="8">
        <v>12</v>
      </c>
      <c r="AE18" s="8">
        <v>1</v>
      </c>
      <c r="AF18" s="8">
        <v>7</v>
      </c>
      <c r="AG18" s="10">
        <v>0</v>
      </c>
      <c r="AH18" s="10">
        <v>0</v>
      </c>
      <c r="AI18" s="8">
        <v>4</v>
      </c>
      <c r="AJ18" s="8">
        <v>18</v>
      </c>
      <c r="AK18" s="8">
        <v>1</v>
      </c>
      <c r="AL18" s="8">
        <v>13</v>
      </c>
      <c r="AM18" s="8">
        <v>1</v>
      </c>
      <c r="AN18" s="8">
        <v>7</v>
      </c>
      <c r="AO18" s="11">
        <v>37</v>
      </c>
      <c r="AP18" s="11">
        <v>21</v>
      </c>
      <c r="AQ18" s="8">
        <v>3</v>
      </c>
      <c r="AR18" s="8">
        <v>18</v>
      </c>
      <c r="AS18" s="8">
        <v>1</v>
      </c>
      <c r="AT18" s="8">
        <v>17</v>
      </c>
      <c r="AU18" s="15">
        <f t="shared" si="0"/>
        <v>13</v>
      </c>
      <c r="AV18" s="15">
        <f t="shared" si="1"/>
        <v>29</v>
      </c>
      <c r="AW18" s="2">
        <v>42</v>
      </c>
      <c r="AX18" s="13">
        <v>82.02</v>
      </c>
      <c r="AY18" s="2">
        <f t="shared" si="4"/>
        <v>108.02</v>
      </c>
      <c r="AZ18" s="7">
        <f t="shared" si="3"/>
        <v>11</v>
      </c>
      <c r="BA18" s="2">
        <v>21</v>
      </c>
    </row>
    <row r="19" spans="1:53">
      <c r="A19" s="16"/>
      <c r="B19" s="5" t="s">
        <v>16</v>
      </c>
      <c r="C19" s="8">
        <v>14</v>
      </c>
      <c r="D19" s="8">
        <v>11</v>
      </c>
      <c r="E19" s="14">
        <v>6</v>
      </c>
      <c r="F19" s="14">
        <v>16</v>
      </c>
      <c r="G19" s="8">
        <v>0</v>
      </c>
      <c r="H19" s="8">
        <v>15</v>
      </c>
      <c r="I19" s="8">
        <v>3</v>
      </c>
      <c r="J19" s="8">
        <v>13</v>
      </c>
      <c r="K19" s="8">
        <v>1</v>
      </c>
      <c r="L19" s="8">
        <v>12</v>
      </c>
      <c r="M19" s="8">
        <v>2</v>
      </c>
      <c r="N19" s="8">
        <v>15</v>
      </c>
      <c r="O19" s="8">
        <v>0</v>
      </c>
      <c r="P19" s="8">
        <v>18</v>
      </c>
      <c r="Q19" s="6">
        <v>0</v>
      </c>
      <c r="R19" s="6">
        <v>0</v>
      </c>
      <c r="S19" s="8">
        <v>1</v>
      </c>
      <c r="T19" s="11">
        <v>21</v>
      </c>
      <c r="U19" s="14">
        <v>1</v>
      </c>
      <c r="V19" s="14">
        <v>16</v>
      </c>
      <c r="W19" s="14">
        <v>12</v>
      </c>
      <c r="X19" s="14">
        <v>13</v>
      </c>
      <c r="Y19" s="14">
        <v>1</v>
      </c>
      <c r="Z19" s="14">
        <v>11</v>
      </c>
      <c r="AA19" s="6">
        <v>0</v>
      </c>
      <c r="AB19" s="6">
        <v>0</v>
      </c>
      <c r="AC19" s="8">
        <v>3</v>
      </c>
      <c r="AD19" s="8">
        <v>10</v>
      </c>
      <c r="AE19" s="8">
        <v>1</v>
      </c>
      <c r="AF19" s="8">
        <v>14</v>
      </c>
      <c r="AG19" s="8">
        <v>18</v>
      </c>
      <c r="AH19" s="8">
        <v>16</v>
      </c>
      <c r="AI19" s="10">
        <v>0</v>
      </c>
      <c r="AJ19" s="10">
        <v>0</v>
      </c>
      <c r="AK19" s="8">
        <v>4</v>
      </c>
      <c r="AL19" s="8">
        <v>16</v>
      </c>
      <c r="AM19" s="8">
        <v>1</v>
      </c>
      <c r="AN19" s="8">
        <v>10</v>
      </c>
      <c r="AO19" s="11">
        <v>19</v>
      </c>
      <c r="AP19" s="14">
        <v>17</v>
      </c>
      <c r="AQ19" s="8">
        <v>8</v>
      </c>
      <c r="AR19" s="8">
        <v>14</v>
      </c>
      <c r="AS19" s="8">
        <v>1</v>
      </c>
      <c r="AT19" s="8">
        <v>18</v>
      </c>
      <c r="AU19" s="15">
        <f t="shared" si="0"/>
        <v>31</v>
      </c>
      <c r="AV19" s="15">
        <f t="shared" si="1"/>
        <v>29</v>
      </c>
      <c r="AW19" s="2">
        <v>64</v>
      </c>
      <c r="AX19" s="13">
        <v>67</v>
      </c>
      <c r="AY19" s="2">
        <f t="shared" si="4"/>
        <v>131</v>
      </c>
      <c r="AZ19" s="7">
        <f t="shared" si="3"/>
        <v>9</v>
      </c>
      <c r="BA19" s="2">
        <v>17</v>
      </c>
    </row>
    <row r="20" spans="1:53">
      <c r="A20" s="16"/>
      <c r="B20" s="5" t="s">
        <v>17</v>
      </c>
      <c r="C20" s="8">
        <v>0</v>
      </c>
      <c r="D20" s="8">
        <v>12</v>
      </c>
      <c r="E20" s="14">
        <v>0</v>
      </c>
      <c r="F20" s="14">
        <v>17</v>
      </c>
      <c r="G20" s="8">
        <v>0</v>
      </c>
      <c r="H20" s="8">
        <v>15</v>
      </c>
      <c r="I20" s="8">
        <v>0</v>
      </c>
      <c r="J20" s="8">
        <v>16</v>
      </c>
      <c r="K20" s="8">
        <v>3</v>
      </c>
      <c r="L20" s="8">
        <v>49</v>
      </c>
      <c r="M20" s="8">
        <v>0</v>
      </c>
      <c r="N20" s="11">
        <v>50</v>
      </c>
      <c r="O20" s="8">
        <v>0</v>
      </c>
      <c r="P20" s="8">
        <v>23</v>
      </c>
      <c r="Q20" s="6">
        <v>0</v>
      </c>
      <c r="R20" s="6">
        <v>0</v>
      </c>
      <c r="S20" s="8">
        <v>1</v>
      </c>
      <c r="T20" s="8">
        <v>15</v>
      </c>
      <c r="U20" s="11">
        <v>4</v>
      </c>
      <c r="V20" s="11">
        <v>50</v>
      </c>
      <c r="W20" s="14">
        <v>2</v>
      </c>
      <c r="X20" s="14">
        <v>13</v>
      </c>
      <c r="Y20" s="14">
        <v>3</v>
      </c>
      <c r="Z20" s="14">
        <v>49</v>
      </c>
      <c r="AA20" s="6">
        <v>0</v>
      </c>
      <c r="AB20" s="6">
        <v>0</v>
      </c>
      <c r="AC20" s="8">
        <v>0</v>
      </c>
      <c r="AD20" s="8">
        <v>6</v>
      </c>
      <c r="AE20" s="8">
        <v>1</v>
      </c>
      <c r="AF20" s="8">
        <v>21</v>
      </c>
      <c r="AG20" s="8">
        <v>1</v>
      </c>
      <c r="AH20" s="8">
        <v>10</v>
      </c>
      <c r="AI20" s="8">
        <v>0</v>
      </c>
      <c r="AJ20" s="8">
        <v>18</v>
      </c>
      <c r="AK20" s="10">
        <v>0</v>
      </c>
      <c r="AL20" s="10">
        <v>0</v>
      </c>
      <c r="AM20" s="8">
        <v>1</v>
      </c>
      <c r="AN20" s="8">
        <v>6</v>
      </c>
      <c r="AO20" s="14">
        <v>0</v>
      </c>
      <c r="AP20" s="14">
        <v>17</v>
      </c>
      <c r="AQ20" s="8">
        <v>2</v>
      </c>
      <c r="AR20" s="8">
        <v>15</v>
      </c>
      <c r="AS20" s="8">
        <v>0</v>
      </c>
      <c r="AT20" s="8">
        <v>9</v>
      </c>
      <c r="AU20" s="9">
        <f t="shared" si="0"/>
        <v>46</v>
      </c>
      <c r="AV20" s="15">
        <f t="shared" si="1"/>
        <v>0</v>
      </c>
      <c r="AW20" s="2">
        <v>46</v>
      </c>
      <c r="AX20" s="13">
        <v>29.38</v>
      </c>
      <c r="AY20" s="2">
        <f t="shared" si="4"/>
        <v>26.139999999999993</v>
      </c>
      <c r="AZ20" s="7">
        <f t="shared" si="3"/>
        <v>19</v>
      </c>
      <c r="BA20" s="2">
        <v>11</v>
      </c>
    </row>
    <row r="21" spans="1:53">
      <c r="A21" s="16"/>
      <c r="B21" s="5" t="s">
        <v>18</v>
      </c>
      <c r="C21" s="8">
        <v>47</v>
      </c>
      <c r="D21" s="8">
        <v>36</v>
      </c>
      <c r="E21" s="14">
        <v>2</v>
      </c>
      <c r="F21" s="14">
        <v>17</v>
      </c>
      <c r="G21" s="8">
        <v>1</v>
      </c>
      <c r="H21" s="8">
        <v>20</v>
      </c>
      <c r="I21" s="11">
        <v>50</v>
      </c>
      <c r="J21" s="8">
        <v>19</v>
      </c>
      <c r="K21" s="8">
        <v>22</v>
      </c>
      <c r="L21" s="8">
        <v>28</v>
      </c>
      <c r="M21" s="8">
        <v>47</v>
      </c>
      <c r="N21" s="8">
        <v>22</v>
      </c>
      <c r="O21" s="8">
        <v>1</v>
      </c>
      <c r="P21" s="8">
        <v>25</v>
      </c>
      <c r="Q21" s="6">
        <v>0</v>
      </c>
      <c r="R21" s="6">
        <v>0</v>
      </c>
      <c r="S21" s="8">
        <v>42</v>
      </c>
      <c r="T21" s="8">
        <v>26</v>
      </c>
      <c r="U21" s="14">
        <v>29</v>
      </c>
      <c r="V21" s="14">
        <v>20</v>
      </c>
      <c r="W21" s="14">
        <v>42</v>
      </c>
      <c r="X21" s="14">
        <v>16</v>
      </c>
      <c r="Y21" s="14">
        <v>48</v>
      </c>
      <c r="Z21" s="14">
        <v>35</v>
      </c>
      <c r="AA21" s="6">
        <v>0</v>
      </c>
      <c r="AB21" s="6">
        <v>0</v>
      </c>
      <c r="AC21" s="11">
        <v>50</v>
      </c>
      <c r="AD21" s="11">
        <v>37</v>
      </c>
      <c r="AE21" s="14">
        <v>13</v>
      </c>
      <c r="AF21" s="14">
        <v>22</v>
      </c>
      <c r="AG21" s="11">
        <v>50</v>
      </c>
      <c r="AH21" s="14">
        <v>33</v>
      </c>
      <c r="AI21" s="14">
        <v>39</v>
      </c>
      <c r="AJ21" s="14">
        <v>30</v>
      </c>
      <c r="AK21" s="8">
        <v>0</v>
      </c>
      <c r="AL21" s="8">
        <v>0</v>
      </c>
      <c r="AM21" s="10">
        <v>0</v>
      </c>
      <c r="AN21" s="10">
        <v>0</v>
      </c>
      <c r="AO21" s="8">
        <v>30</v>
      </c>
      <c r="AP21" s="8">
        <v>24</v>
      </c>
      <c r="AQ21" s="8">
        <v>41</v>
      </c>
      <c r="AR21" s="8">
        <v>32</v>
      </c>
      <c r="AS21" s="8">
        <v>2</v>
      </c>
      <c r="AT21" s="8">
        <v>21</v>
      </c>
      <c r="AU21" s="15">
        <f t="shared" si="0"/>
        <v>0</v>
      </c>
      <c r="AV21" s="15">
        <f t="shared" si="1"/>
        <v>13</v>
      </c>
      <c r="AW21" s="2">
        <v>13</v>
      </c>
      <c r="AX21" s="12">
        <v>69.56</v>
      </c>
      <c r="AY21" s="2">
        <f t="shared" si="4"/>
        <v>8.5600000000000023</v>
      </c>
      <c r="AZ21" s="7">
        <f t="shared" si="3"/>
        <v>20</v>
      </c>
      <c r="BA21" s="2">
        <v>21</v>
      </c>
    </row>
    <row r="22" spans="1:53">
      <c r="A22" s="16"/>
      <c r="B22" s="5" t="s">
        <v>19</v>
      </c>
      <c r="C22" s="11">
        <v>8</v>
      </c>
      <c r="D22" s="8">
        <v>18</v>
      </c>
      <c r="E22" s="14">
        <v>6</v>
      </c>
      <c r="F22" s="14">
        <v>22</v>
      </c>
      <c r="G22" s="8">
        <v>1</v>
      </c>
      <c r="H22" s="8">
        <v>22</v>
      </c>
      <c r="I22" s="8">
        <v>2</v>
      </c>
      <c r="J22" s="8">
        <v>16</v>
      </c>
      <c r="K22" s="8">
        <v>2</v>
      </c>
      <c r="L22" s="8">
        <v>19</v>
      </c>
      <c r="M22" s="8">
        <v>0</v>
      </c>
      <c r="N22" s="8">
        <v>26</v>
      </c>
      <c r="O22" s="8">
        <v>3</v>
      </c>
      <c r="P22" s="8">
        <v>25</v>
      </c>
      <c r="Q22" s="6">
        <v>0</v>
      </c>
      <c r="R22" s="6">
        <v>0</v>
      </c>
      <c r="S22" s="8">
        <v>1</v>
      </c>
      <c r="T22" s="8">
        <v>24</v>
      </c>
      <c r="U22" s="8">
        <v>3</v>
      </c>
      <c r="V22" s="8">
        <v>23</v>
      </c>
      <c r="W22" s="8">
        <v>1</v>
      </c>
      <c r="X22" s="8">
        <v>19</v>
      </c>
      <c r="Y22" s="8">
        <v>1</v>
      </c>
      <c r="Z22" s="8">
        <v>19</v>
      </c>
      <c r="AA22" s="6">
        <v>0</v>
      </c>
      <c r="AB22" s="6">
        <v>0</v>
      </c>
      <c r="AC22" s="14">
        <v>0</v>
      </c>
      <c r="AD22" s="14">
        <v>18</v>
      </c>
      <c r="AE22" s="14">
        <v>1</v>
      </c>
      <c r="AF22" s="14">
        <v>16</v>
      </c>
      <c r="AG22" s="14">
        <v>6</v>
      </c>
      <c r="AH22" s="11">
        <v>28</v>
      </c>
      <c r="AI22" s="14">
        <v>1</v>
      </c>
      <c r="AJ22" s="14">
        <v>20</v>
      </c>
      <c r="AK22" s="8">
        <v>1</v>
      </c>
      <c r="AL22" s="8">
        <v>17</v>
      </c>
      <c r="AM22" s="8">
        <v>1</v>
      </c>
      <c r="AN22" s="8">
        <v>4</v>
      </c>
      <c r="AO22" s="10">
        <v>0</v>
      </c>
      <c r="AP22" s="10">
        <v>0</v>
      </c>
      <c r="AQ22" s="8">
        <v>1</v>
      </c>
      <c r="AR22" s="8">
        <v>20</v>
      </c>
      <c r="AS22" s="8">
        <v>0</v>
      </c>
      <c r="AT22" s="8">
        <v>14</v>
      </c>
      <c r="AU22" s="15">
        <f t="shared" si="0"/>
        <v>42</v>
      </c>
      <c r="AV22" s="15">
        <f t="shared" si="1"/>
        <v>22</v>
      </c>
      <c r="AW22" s="2">
        <v>66</v>
      </c>
      <c r="AX22" s="13">
        <v>72.08</v>
      </c>
      <c r="AY22" s="2">
        <f t="shared" si="4"/>
        <v>138.07999999999998</v>
      </c>
      <c r="AZ22" s="9">
        <f t="shared" si="3"/>
        <v>2</v>
      </c>
      <c r="BA22" s="2">
        <v>24</v>
      </c>
    </row>
    <row r="23" spans="1:53">
      <c r="A23" s="16"/>
      <c r="B23" s="5" t="s">
        <v>20</v>
      </c>
      <c r="C23" s="8">
        <v>10</v>
      </c>
      <c r="D23" s="11">
        <v>16</v>
      </c>
      <c r="E23" s="11">
        <v>26</v>
      </c>
      <c r="F23" s="14">
        <v>12</v>
      </c>
      <c r="G23" s="8">
        <v>1</v>
      </c>
      <c r="H23" s="8">
        <v>13</v>
      </c>
      <c r="I23" s="8">
        <v>1</v>
      </c>
      <c r="J23" s="8">
        <v>12</v>
      </c>
      <c r="K23" s="8">
        <v>2</v>
      </c>
      <c r="L23" s="8">
        <v>8</v>
      </c>
      <c r="M23" s="8">
        <v>1</v>
      </c>
      <c r="N23" s="8">
        <v>10</v>
      </c>
      <c r="O23" s="8">
        <v>0</v>
      </c>
      <c r="P23" s="8">
        <v>13</v>
      </c>
      <c r="Q23" s="6">
        <v>0</v>
      </c>
      <c r="R23" s="6">
        <v>0</v>
      </c>
      <c r="S23" s="8">
        <v>1</v>
      </c>
      <c r="T23" s="8">
        <v>15</v>
      </c>
      <c r="U23" s="8">
        <v>2</v>
      </c>
      <c r="V23" s="8">
        <v>14</v>
      </c>
      <c r="W23" s="8">
        <v>6</v>
      </c>
      <c r="X23" s="8">
        <v>10</v>
      </c>
      <c r="Y23" s="8">
        <v>1</v>
      </c>
      <c r="Z23" s="8">
        <v>10</v>
      </c>
      <c r="AA23" s="6">
        <v>0</v>
      </c>
      <c r="AB23" s="6">
        <v>0</v>
      </c>
      <c r="AC23" s="14">
        <v>1</v>
      </c>
      <c r="AD23" s="14">
        <v>13</v>
      </c>
      <c r="AE23" s="14">
        <v>0</v>
      </c>
      <c r="AF23" s="14">
        <v>13</v>
      </c>
      <c r="AG23" s="14">
        <v>17</v>
      </c>
      <c r="AH23" s="11">
        <v>16</v>
      </c>
      <c r="AI23" s="14">
        <v>6</v>
      </c>
      <c r="AJ23" s="14">
        <v>14</v>
      </c>
      <c r="AK23" s="8">
        <v>1</v>
      </c>
      <c r="AL23" s="8">
        <v>10</v>
      </c>
      <c r="AM23" s="8">
        <v>0</v>
      </c>
      <c r="AN23" s="8">
        <v>3</v>
      </c>
      <c r="AO23" s="8">
        <v>22</v>
      </c>
      <c r="AP23" s="8">
        <v>12</v>
      </c>
      <c r="AQ23" s="10">
        <v>0</v>
      </c>
      <c r="AR23" s="10">
        <v>0</v>
      </c>
      <c r="AS23" s="8">
        <v>4</v>
      </c>
      <c r="AT23" s="8">
        <v>14</v>
      </c>
      <c r="AU23" s="15">
        <f t="shared" si="0"/>
        <v>24</v>
      </c>
      <c r="AV23" s="9">
        <f t="shared" si="1"/>
        <v>34</v>
      </c>
      <c r="AW23" s="2">
        <v>62</v>
      </c>
      <c r="AX23" s="13">
        <v>72.010000000000005</v>
      </c>
      <c r="AY23" s="2">
        <f t="shared" si="4"/>
        <v>134.01</v>
      </c>
      <c r="AZ23" s="9">
        <f t="shared" si="3"/>
        <v>4</v>
      </c>
      <c r="BA23" s="2">
        <v>17</v>
      </c>
    </row>
    <row r="24" spans="1:53">
      <c r="A24" s="16"/>
      <c r="B24" s="5" t="s">
        <v>21</v>
      </c>
      <c r="C24" s="8">
        <v>27</v>
      </c>
      <c r="D24" s="8">
        <v>18</v>
      </c>
      <c r="E24" s="14">
        <v>6</v>
      </c>
      <c r="F24" s="14">
        <v>22</v>
      </c>
      <c r="G24" s="8">
        <v>1</v>
      </c>
      <c r="H24" s="11">
        <v>24</v>
      </c>
      <c r="I24" s="8">
        <v>13</v>
      </c>
      <c r="J24" s="8">
        <v>10</v>
      </c>
      <c r="K24" s="8">
        <v>4</v>
      </c>
      <c r="L24" s="8">
        <v>10</v>
      </c>
      <c r="M24" s="8">
        <v>6</v>
      </c>
      <c r="N24" s="8">
        <v>19</v>
      </c>
      <c r="O24" s="8">
        <v>1</v>
      </c>
      <c r="P24" s="8">
        <v>22</v>
      </c>
      <c r="Q24" s="6">
        <v>0</v>
      </c>
      <c r="R24" s="6">
        <v>0</v>
      </c>
      <c r="S24" s="8">
        <v>2</v>
      </c>
      <c r="T24" s="8">
        <v>21</v>
      </c>
      <c r="U24" s="8">
        <v>4</v>
      </c>
      <c r="V24" s="8">
        <v>22</v>
      </c>
      <c r="W24" s="8">
        <v>14</v>
      </c>
      <c r="X24" s="8">
        <v>19</v>
      </c>
      <c r="Y24" s="8">
        <v>7</v>
      </c>
      <c r="Z24" s="8">
        <v>19</v>
      </c>
      <c r="AA24" s="6">
        <v>0</v>
      </c>
      <c r="AB24" s="6">
        <v>0</v>
      </c>
      <c r="AC24" s="8">
        <v>0</v>
      </c>
      <c r="AD24" s="8">
        <v>0</v>
      </c>
      <c r="AE24" s="8">
        <v>1</v>
      </c>
      <c r="AF24" s="8">
        <v>12</v>
      </c>
      <c r="AG24" s="8">
        <v>32</v>
      </c>
      <c r="AH24" s="8">
        <v>16</v>
      </c>
      <c r="AI24" s="8">
        <v>6</v>
      </c>
      <c r="AJ24" s="8">
        <v>21</v>
      </c>
      <c r="AK24" s="8">
        <v>1</v>
      </c>
      <c r="AL24" s="8">
        <v>19</v>
      </c>
      <c r="AM24" s="8">
        <v>1</v>
      </c>
      <c r="AN24" s="8">
        <v>6</v>
      </c>
      <c r="AO24" s="11">
        <v>39</v>
      </c>
      <c r="AP24" s="11">
        <v>24</v>
      </c>
      <c r="AQ24" s="8">
        <v>12</v>
      </c>
      <c r="AR24" s="8">
        <v>19</v>
      </c>
      <c r="AS24" s="10">
        <v>0</v>
      </c>
      <c r="AT24" s="10">
        <v>0</v>
      </c>
      <c r="AU24" s="15">
        <f t="shared" si="0"/>
        <v>11</v>
      </c>
      <c r="AV24" s="15">
        <f t="shared" si="1"/>
        <v>26</v>
      </c>
      <c r="AW24" s="2">
        <v>37</v>
      </c>
      <c r="AX24" s="13">
        <v>70.38</v>
      </c>
      <c r="AY24" s="2">
        <f t="shared" si="4"/>
        <v>81.38</v>
      </c>
      <c r="AZ24" s="2">
        <f t="shared" si="3"/>
        <v>15</v>
      </c>
      <c r="BA24" s="2">
        <v>19</v>
      </c>
    </row>
    <row r="25" spans="1:53">
      <c r="A25" s="17" t="s">
        <v>24</v>
      </c>
      <c r="B25" s="18"/>
      <c r="C25" s="2">
        <f>SUM(C3:C24)</f>
        <v>394</v>
      </c>
      <c r="D25" s="2">
        <f>SUM(D3:D24)</f>
        <v>354</v>
      </c>
      <c r="E25" s="2">
        <f t="shared" ref="E25:AT25" si="5">SUM(E3:E24)</f>
        <v>196</v>
      </c>
      <c r="F25" s="2">
        <f t="shared" si="5"/>
        <v>331</v>
      </c>
      <c r="G25" s="2">
        <f t="shared" si="5"/>
        <v>18</v>
      </c>
      <c r="H25" s="2">
        <f t="shared" si="5"/>
        <v>344</v>
      </c>
      <c r="I25" s="2">
        <f t="shared" si="5"/>
        <v>162</v>
      </c>
      <c r="J25" s="2">
        <f t="shared" si="5"/>
        <v>271</v>
      </c>
      <c r="K25" s="2">
        <f t="shared" si="5"/>
        <v>133</v>
      </c>
      <c r="L25" s="2">
        <f t="shared" si="5"/>
        <v>387</v>
      </c>
      <c r="M25" s="2">
        <f t="shared" si="5"/>
        <v>190</v>
      </c>
      <c r="N25" s="2">
        <f t="shared" si="5"/>
        <v>400</v>
      </c>
      <c r="O25" s="2">
        <f t="shared" si="5"/>
        <v>14</v>
      </c>
      <c r="P25" s="2">
        <f t="shared" si="5"/>
        <v>383</v>
      </c>
      <c r="Q25" s="6">
        <f t="shared" si="5"/>
        <v>0</v>
      </c>
      <c r="R25" s="6">
        <f t="shared" si="5"/>
        <v>0</v>
      </c>
      <c r="S25" s="2">
        <f t="shared" si="5"/>
        <v>133</v>
      </c>
      <c r="T25" s="2">
        <f t="shared" si="5"/>
        <v>377</v>
      </c>
      <c r="U25" s="2">
        <f t="shared" si="5"/>
        <v>180</v>
      </c>
      <c r="V25" s="9">
        <f t="shared" si="5"/>
        <v>431</v>
      </c>
      <c r="W25" s="2">
        <f t="shared" si="5"/>
        <v>332</v>
      </c>
      <c r="X25" s="2">
        <f t="shared" si="5"/>
        <v>284</v>
      </c>
      <c r="Y25" s="2">
        <f t="shared" si="5"/>
        <v>189</v>
      </c>
      <c r="Z25" s="2">
        <f t="shared" si="5"/>
        <v>422</v>
      </c>
      <c r="AA25" s="6">
        <f t="shared" si="5"/>
        <v>0</v>
      </c>
      <c r="AB25" s="6">
        <f t="shared" si="5"/>
        <v>0</v>
      </c>
      <c r="AC25" s="2">
        <f t="shared" si="5"/>
        <v>87</v>
      </c>
      <c r="AD25" s="2">
        <f t="shared" si="5"/>
        <v>271</v>
      </c>
      <c r="AE25" s="2">
        <f t="shared" si="5"/>
        <v>62</v>
      </c>
      <c r="AF25" s="2">
        <f t="shared" si="5"/>
        <v>323</v>
      </c>
      <c r="AG25" s="2">
        <f t="shared" si="5"/>
        <v>460</v>
      </c>
      <c r="AH25" s="2">
        <f t="shared" si="5"/>
        <v>417</v>
      </c>
      <c r="AI25" s="2">
        <f t="shared" si="5"/>
        <v>300</v>
      </c>
      <c r="AJ25" s="2">
        <f t="shared" si="5"/>
        <v>393</v>
      </c>
      <c r="AK25" s="2">
        <f t="shared" si="5"/>
        <v>98</v>
      </c>
      <c r="AL25" s="2">
        <f t="shared" si="5"/>
        <v>312</v>
      </c>
      <c r="AM25" s="2">
        <f t="shared" si="5"/>
        <v>32</v>
      </c>
      <c r="AN25" s="2">
        <f t="shared" si="5"/>
        <v>117</v>
      </c>
      <c r="AO25" s="9">
        <f t="shared" si="5"/>
        <v>541</v>
      </c>
      <c r="AP25" s="2">
        <f t="shared" si="5"/>
        <v>413</v>
      </c>
      <c r="AQ25" s="2">
        <f t="shared" si="5"/>
        <v>228</v>
      </c>
      <c r="AR25" s="2">
        <f t="shared" si="5"/>
        <v>378</v>
      </c>
      <c r="AS25" s="2">
        <f t="shared" si="5"/>
        <v>78</v>
      </c>
      <c r="AT25" s="2">
        <f t="shared" si="5"/>
        <v>246</v>
      </c>
      <c r="AU25" s="7"/>
      <c r="AV25" s="7"/>
      <c r="AW25" s="7"/>
      <c r="AX25" s="2"/>
      <c r="AY25" s="2"/>
      <c r="AZ25" s="2"/>
      <c r="BA25" s="2"/>
    </row>
    <row r="26" spans="1:53">
      <c r="A26" s="19" t="s">
        <v>25</v>
      </c>
      <c r="B26" s="19"/>
      <c r="C26" s="2">
        <f>C6+C9+C11+C22+C23</f>
        <v>31</v>
      </c>
      <c r="D26" s="2">
        <f>D6+D9+D11+D22+D23</f>
        <v>88</v>
      </c>
      <c r="E26" s="2">
        <f t="shared" ref="E26:AT27" si="6">E6+E9+E11+E22+E23</f>
        <v>53</v>
      </c>
      <c r="F26" s="2">
        <f t="shared" si="6"/>
        <v>84</v>
      </c>
      <c r="G26" s="2">
        <f t="shared" si="6"/>
        <v>6</v>
      </c>
      <c r="H26" s="2">
        <f>H6+H9+H11+H22+H23</f>
        <v>86</v>
      </c>
      <c r="I26" s="2">
        <f>I6+I9+I11+I22+I23+12</f>
        <v>17</v>
      </c>
      <c r="J26" s="2">
        <f>J6+J9+J11+J22+J23+22</f>
        <v>85</v>
      </c>
      <c r="K26" s="2">
        <f t="shared" si="6"/>
        <v>24</v>
      </c>
      <c r="L26" s="2">
        <f t="shared" si="6"/>
        <v>76</v>
      </c>
      <c r="M26" s="2">
        <f t="shared" si="6"/>
        <v>11</v>
      </c>
      <c r="N26" s="2">
        <f t="shared" si="6"/>
        <v>81</v>
      </c>
      <c r="O26" s="2">
        <f>O6+O9+O11+O22+O23+20</f>
        <v>25</v>
      </c>
      <c r="P26" s="2">
        <f>P6+P9+P11+P22+P23+22</f>
        <v>95</v>
      </c>
      <c r="Q26" s="6">
        <f t="shared" si="6"/>
        <v>0</v>
      </c>
      <c r="R26" s="6">
        <f t="shared" si="6"/>
        <v>0</v>
      </c>
      <c r="S26" s="2">
        <f>S6+S9+S11+S22+S23+10</f>
        <v>14</v>
      </c>
      <c r="T26" s="2">
        <f>T6+T9+T11+T22+T23+21</f>
        <v>98</v>
      </c>
      <c r="U26" s="2">
        <f t="shared" si="6"/>
        <v>14</v>
      </c>
      <c r="V26" s="2">
        <f t="shared" si="6"/>
        <v>88</v>
      </c>
      <c r="W26" s="2">
        <f t="shared" si="6"/>
        <v>32</v>
      </c>
      <c r="X26" s="2">
        <f t="shared" si="6"/>
        <v>75</v>
      </c>
      <c r="Y26" s="2">
        <f t="shared" si="6"/>
        <v>22</v>
      </c>
      <c r="Z26" s="2">
        <f t="shared" si="6"/>
        <v>77</v>
      </c>
      <c r="AA26" s="6">
        <f t="shared" si="6"/>
        <v>0</v>
      </c>
      <c r="AB26" s="6">
        <f t="shared" si="6"/>
        <v>0</v>
      </c>
      <c r="AC26" s="2">
        <f t="shared" si="6"/>
        <v>22</v>
      </c>
      <c r="AD26" s="2">
        <f t="shared" si="6"/>
        <v>75</v>
      </c>
      <c r="AE26" s="2">
        <f t="shared" si="6"/>
        <v>3</v>
      </c>
      <c r="AF26" s="2">
        <f t="shared" si="6"/>
        <v>74</v>
      </c>
      <c r="AG26" s="2">
        <f t="shared" si="6"/>
        <v>64</v>
      </c>
      <c r="AH26" s="9">
        <f t="shared" si="6"/>
        <v>104</v>
      </c>
      <c r="AI26" s="2">
        <f t="shared" si="6"/>
        <v>37</v>
      </c>
      <c r="AJ26" s="2">
        <f t="shared" si="6"/>
        <v>78</v>
      </c>
      <c r="AK26" s="2">
        <f t="shared" si="6"/>
        <v>7</v>
      </c>
      <c r="AL26" s="2">
        <f t="shared" si="6"/>
        <v>70</v>
      </c>
      <c r="AM26" s="2">
        <f t="shared" si="6"/>
        <v>14</v>
      </c>
      <c r="AN26" s="2">
        <f t="shared" si="6"/>
        <v>28</v>
      </c>
      <c r="AO26" s="9">
        <f>AO6+AO9+AO11+AO22+AO23+8</f>
        <v>70</v>
      </c>
      <c r="AP26" s="2">
        <f>AP6+AP9+AP11+AP22+AP23+16</f>
        <v>84</v>
      </c>
      <c r="AQ26" s="2">
        <f>AQ6+AQ9+AQ11+AQ22+AQ23+26</f>
        <v>40</v>
      </c>
      <c r="AR26" s="2">
        <f>AR6+AR9+AR11+AR22+AR23+16</f>
        <v>79</v>
      </c>
      <c r="AS26" s="7">
        <f t="shared" si="6"/>
        <v>11</v>
      </c>
      <c r="AT26" s="7">
        <f t="shared" si="6"/>
        <v>60</v>
      </c>
      <c r="AU26" s="2"/>
      <c r="AV26" s="2"/>
      <c r="AW26" s="2"/>
      <c r="AX26" s="2"/>
      <c r="AY26" s="2"/>
      <c r="AZ26" s="2"/>
      <c r="BA26" s="2"/>
    </row>
    <row r="27" spans="1:53">
      <c r="A27" s="19" t="s">
        <v>29</v>
      </c>
      <c r="B27" s="19"/>
      <c r="C27" s="2">
        <f>RANK(C26,$C28:$X28)</f>
        <v>7</v>
      </c>
      <c r="D27" s="2">
        <f>RANK(D26,$C29:$X29)</f>
        <v>4</v>
      </c>
      <c r="E27" s="2">
        <f t="shared" ref="E27:AS27" si="7">RANK(E26,$C28:$X28)</f>
        <v>3</v>
      </c>
      <c r="F27" s="2">
        <f>RANK(F26,$C29:$X29)</f>
        <v>8</v>
      </c>
      <c r="G27" s="2">
        <f t="shared" si="7"/>
        <v>19</v>
      </c>
      <c r="H27" s="2">
        <f>RANK(H26,$C29:$X29)</f>
        <v>6</v>
      </c>
      <c r="I27" s="2">
        <f t="shared" si="7"/>
        <v>12</v>
      </c>
      <c r="J27" s="2">
        <f>RANK(J26,$C29:$X29)</f>
        <v>7</v>
      </c>
      <c r="K27" s="2">
        <f t="shared" si="7"/>
        <v>9</v>
      </c>
      <c r="L27" s="2">
        <f>RANK(L26,$C29:$X29)</f>
        <v>14</v>
      </c>
      <c r="M27" s="2">
        <f t="shared" si="7"/>
        <v>16</v>
      </c>
      <c r="N27" s="2">
        <f>RANK(N26,$C29:$X29)</f>
        <v>10</v>
      </c>
      <c r="O27" s="2">
        <f t="shared" si="7"/>
        <v>8</v>
      </c>
      <c r="P27" s="2">
        <f>RANK(P26,$C29:$X29)</f>
        <v>3</v>
      </c>
      <c r="Q27" s="6">
        <f t="shared" si="6"/>
        <v>0</v>
      </c>
      <c r="R27" s="6">
        <f t="shared" si="6"/>
        <v>0</v>
      </c>
      <c r="S27" s="2">
        <f t="shared" si="7"/>
        <v>13</v>
      </c>
      <c r="T27" s="2">
        <f>RANK(T26,$C29:$X29)</f>
        <v>2</v>
      </c>
      <c r="U27" s="2">
        <f t="shared" si="7"/>
        <v>13</v>
      </c>
      <c r="V27" s="2">
        <f>RANK(V26,$C29:$X29)</f>
        <v>4</v>
      </c>
      <c r="W27" s="2">
        <f t="shared" si="7"/>
        <v>6</v>
      </c>
      <c r="X27" s="2">
        <f>RANK(X26,$C29:$X29)</f>
        <v>15</v>
      </c>
      <c r="Y27" s="2">
        <f t="shared" si="7"/>
        <v>10</v>
      </c>
      <c r="Z27" s="2">
        <f>RANK(Z26,$C29:$X29)</f>
        <v>13</v>
      </c>
      <c r="AA27" s="6">
        <f t="shared" si="6"/>
        <v>0</v>
      </c>
      <c r="AB27" s="6">
        <f t="shared" si="6"/>
        <v>0</v>
      </c>
      <c r="AC27" s="2">
        <f t="shared" si="7"/>
        <v>10</v>
      </c>
      <c r="AD27" s="2">
        <f>RANK(AD26,$C29:$X29)</f>
        <v>15</v>
      </c>
      <c r="AE27" s="2">
        <f t="shared" si="7"/>
        <v>20</v>
      </c>
      <c r="AF27" s="2">
        <f>RANK(AF26,$C29:$X29)</f>
        <v>17</v>
      </c>
      <c r="AG27" s="2">
        <f t="shared" si="7"/>
        <v>2</v>
      </c>
      <c r="AH27" s="9">
        <f>RANK(AH26,$C29:$X29)</f>
        <v>1</v>
      </c>
      <c r="AI27" s="2">
        <f t="shared" si="7"/>
        <v>5</v>
      </c>
      <c r="AJ27" s="2">
        <f>RANK(AJ26,$C29:$X29)</f>
        <v>12</v>
      </c>
      <c r="AK27" s="2">
        <f t="shared" si="7"/>
        <v>18</v>
      </c>
      <c r="AL27" s="2">
        <f>RANK(AL26,$C29:$X29)</f>
        <v>18</v>
      </c>
      <c r="AM27" s="2">
        <f t="shared" si="7"/>
        <v>13</v>
      </c>
      <c r="AN27" s="2">
        <f>RANK(AN26,$C29:$X29)</f>
        <v>20</v>
      </c>
      <c r="AO27" s="9">
        <f t="shared" si="7"/>
        <v>1</v>
      </c>
      <c r="AP27" s="2">
        <f>RANK(AP26,$C29:$X29)</f>
        <v>8</v>
      </c>
      <c r="AQ27" s="2">
        <f t="shared" si="7"/>
        <v>4</v>
      </c>
      <c r="AR27" s="2">
        <f>RANK(AR26,$C29:$X29)</f>
        <v>11</v>
      </c>
      <c r="AS27" s="2">
        <f t="shared" si="7"/>
        <v>16</v>
      </c>
      <c r="AT27" s="2">
        <f>RANK(AT26,$C29:$X29)</f>
        <v>19</v>
      </c>
      <c r="AU27" s="2"/>
      <c r="AV27" s="2"/>
      <c r="AW27" s="2"/>
      <c r="AX27" s="2"/>
      <c r="AY27" s="2"/>
      <c r="AZ27" s="2"/>
      <c r="BA27" s="2"/>
    </row>
    <row r="28" spans="1:53">
      <c r="C28">
        <v>31</v>
      </c>
      <c r="D28">
        <v>53</v>
      </c>
      <c r="E28">
        <v>6</v>
      </c>
      <c r="F28">
        <v>17</v>
      </c>
      <c r="G28">
        <v>24</v>
      </c>
      <c r="H28">
        <v>11</v>
      </c>
      <c r="I28">
        <v>25</v>
      </c>
      <c r="J28">
        <v>0</v>
      </c>
      <c r="K28">
        <v>14</v>
      </c>
      <c r="L28">
        <v>14</v>
      </c>
      <c r="M28">
        <v>32</v>
      </c>
      <c r="N28">
        <v>22</v>
      </c>
      <c r="O28">
        <v>0</v>
      </c>
      <c r="P28">
        <v>22</v>
      </c>
      <c r="Q28">
        <v>3</v>
      </c>
      <c r="R28">
        <v>64</v>
      </c>
      <c r="S28">
        <v>37</v>
      </c>
      <c r="T28">
        <v>7</v>
      </c>
      <c r="U28">
        <v>14</v>
      </c>
      <c r="V28">
        <v>70</v>
      </c>
      <c r="W28">
        <v>40</v>
      </c>
      <c r="X28">
        <v>11</v>
      </c>
    </row>
    <row r="29" spans="1:53">
      <c r="C29">
        <v>88</v>
      </c>
      <c r="D29">
        <v>84</v>
      </c>
      <c r="E29">
        <v>86</v>
      </c>
      <c r="F29">
        <v>85</v>
      </c>
      <c r="G29">
        <v>76</v>
      </c>
      <c r="H29">
        <v>81</v>
      </c>
      <c r="I29">
        <v>95</v>
      </c>
      <c r="J29">
        <v>0</v>
      </c>
      <c r="K29">
        <v>98</v>
      </c>
      <c r="L29">
        <v>88</v>
      </c>
      <c r="M29">
        <v>75</v>
      </c>
      <c r="N29">
        <v>77</v>
      </c>
      <c r="O29">
        <v>0</v>
      </c>
      <c r="P29">
        <v>75</v>
      </c>
      <c r="Q29">
        <v>74</v>
      </c>
      <c r="R29">
        <v>104</v>
      </c>
      <c r="S29">
        <v>78</v>
      </c>
      <c r="T29">
        <v>70</v>
      </c>
      <c r="U29">
        <v>28</v>
      </c>
      <c r="V29">
        <v>84</v>
      </c>
      <c r="W29">
        <v>79</v>
      </c>
      <c r="X29">
        <v>60</v>
      </c>
    </row>
  </sheetData>
  <mergeCells count="5">
    <mergeCell ref="A3:A24"/>
    <mergeCell ref="A25:B25"/>
    <mergeCell ref="A26:B26"/>
    <mergeCell ref="C1:AT1"/>
    <mergeCell ref="A27:B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chida</dc:creator>
  <cp:lastModifiedBy>koji chida</cp:lastModifiedBy>
  <dcterms:created xsi:type="dcterms:W3CDTF">2015-06-05T18:19:34Z</dcterms:created>
  <dcterms:modified xsi:type="dcterms:W3CDTF">2024-10-24T08:35:46Z</dcterms:modified>
</cp:coreProperties>
</file>